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codeName="ThisWorkbook" defaultThemeVersion="166925"/>
  <xr:revisionPtr revIDLastSave="0" documentId="8_{3DCC4EE4-1525-4540-9880-22E7963DA5C5}" xr6:coauthVersionLast="36" xr6:coauthVersionMax="36" xr10:uidLastSave="{00000000-0000-0000-0000-000000000000}"/>
  <workbookProtection workbookAlgorithmName="SHA-512" workbookHashValue="KShL5jvII2YRsRGrTmIOGTGdVgU7tEY5JkMOe3Jj/tIYcR0lyxkwbS/IN26XIUeCIM3CHyJfZ95AMoTjNwaCXw==" workbookSaltValue="+c3o2WZ6A0ZHfzM0zZjqHA==" workbookSpinCount="100000" lockStructure="1"/>
  <bookViews>
    <workbookView xWindow="-120" yWindow="-120" windowWidth="29040" windowHeight="15840" activeTab="1" xr2:uid="{2F5B4657-F5A5-400A-9559-4D61B62068E2}"/>
  </bookViews>
  <sheets>
    <sheet name="願書（様式1）" sheetId="24" r:id="rId1"/>
    <sheet name="【記入例】願書（様式1）" sheetId="27" r:id="rId2"/>
    <sheet name="リスト" sheetId="1" state="hidden" r:id="rId3"/>
  </sheets>
  <definedNames>
    <definedName name="_xlnm.Print_Area" localSheetId="1">'【記入例】願書（様式1）'!$A$1:$Z$68</definedName>
    <definedName name="_xlnm.Print_Area" localSheetId="0">'願書（様式1）'!$A$1:$Z$68</definedName>
    <definedName name="Z_CF6C3156_0958_4EC2_86AF_C57342A02B73_.wvu.PrintArea" localSheetId="1" hidden="1">'【記入例】願書（様式1）'!$A$2:$AH$64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S5" i="1" l="1"/>
  <c r="S6" i="1" s="1"/>
  <c r="S7" i="1" s="1"/>
  <c r="S8" i="1" s="1"/>
  <c r="S9" i="1" s="1"/>
  <c r="S10" i="1" s="1"/>
  <c r="S11" i="1" s="1"/>
  <c r="S12" i="1" s="1"/>
  <c r="S13" i="1" s="1"/>
  <c r="E18" i="1" l="1"/>
  <c r="E17" i="1"/>
  <c r="U27" i="24"/>
  <c r="U27" i="27"/>
  <c r="H27" i="27"/>
  <c r="H28" i="27" s="1"/>
  <c r="AA28" i="27" s="1"/>
  <c r="E19" i="1" l="1"/>
  <c r="H18" i="1" s="1"/>
  <c r="H19" i="1" s="1"/>
  <c r="B17" i="1"/>
  <c r="B19" i="1" s="1"/>
  <c r="T12" i="24" s="1"/>
  <c r="Z18" i="24" l="1"/>
  <c r="H27" i="24"/>
  <c r="H28" i="24" l="1"/>
  <c r="AA28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2B136687-534E-44C3-9B3D-588E41E930B6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P13" authorId="0" shapeId="0" xr:uid="{0E2BA74A-BE96-45BC-BEC6-210770EB9A2B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A2C1CE85-1B5C-44DC-B0CC-CDAA97D45037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N20" authorId="0" shapeId="0" xr:uid="{491EB41E-4916-4BCD-AB99-5651F1DA43AC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452D3BA5-26AF-4037-9026-9474A7CCCA3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461B7DF7-D4A3-48BB-A6A0-C1F5C1AB085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A7B27918-EB15-4E72-8888-C704BFDEF3D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6CF6215E-526A-4CCC-9DB2-C89F7F91F820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6916ADFC-4910-4881-97F4-075A1D4AD43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R31" authorId="0" shapeId="0" xr:uid="{3A87AF79-F4D5-4F9B-820F-760977AEA72A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3" authorId="0" shapeId="0" xr:uid="{B5A81A1A-7874-40C0-97E9-ABCF14197C6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5" authorId="0" shapeId="0" xr:uid="{AAD28E89-89E6-4315-96F6-B7B97C3D532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7" authorId="0" shapeId="0" xr:uid="{3247C471-6DE7-4760-8A5B-C12A1FFCBAA2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C41" authorId="0" shapeId="0" xr:uid="{19301DB4-AE58-4DAD-87D2-59A4C7921202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U42" authorId="0" shapeId="0" xr:uid="{D5A8FF4C-B960-408F-A2B1-B6231BFF325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4" authorId="0" shapeId="0" xr:uid="{E6FA2524-D942-47EC-BCB4-84059285B6F0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6" authorId="0" shapeId="0" xr:uid="{9B8ECF0A-F7D7-4CF5-8FB6-58A2E3D23CC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8" authorId="0" shapeId="0" xr:uid="{126B6C35-EE1E-4B12-864B-371609E7FA2E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58D95127-263D-4624-B07B-B0CC666682AD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・入学後日本に在留していたが、現在は一時的に本国へ帰国、または第三国へ出国している状況の学生
【帰国済（再渡日しない予定）】
　・入学後日本に在留していたが、現在は本国へ帰国、または第三国へ出国しており、
　　今後渡日しない予定の学生</t>
        </r>
      </text>
    </comment>
    <comment ref="P13" authorId="0" shapeId="0" xr:uid="{42E893D4-958F-416A-9368-290D83BF128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059E0A12-5837-47BE-9F64-C011ECDB05DF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7119996B-9D3C-4FA6-989D-402CCDFD705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30D6549B-262B-4013-898B-D74059BB153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5B79C9DD-815C-493D-B600-32524723B5D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00162D8-B851-4534-87BD-7ED57BA7FA7E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D68D6F1D-839B-4B44-B776-CD4C7CABF36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C41" authorId="0" shapeId="0" xr:uid="{7F7C0B96-7877-4583-8A29-2A7F5397D544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<sst xmlns="http://schemas.openxmlformats.org/spreadsheetml/2006/main" count="386" uniqueCount="150">
  <si>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</si>
  <si>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</si>
  <si>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</si>
  <si>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</si>
  <si>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</si>
  <si>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</si>
  <si>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</si>
  <si>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</si>
  <si>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</si>
  <si>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</si>
  <si>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</si>
  <si>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</si>
  <si>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</si>
  <si>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</si>
  <si>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</si>
  <si>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</si>
  <si>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</si>
  <si>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</si>
  <si>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</si>
  <si>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</si>
  <si>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</si>
  <si>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</si>
  <si>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</si>
  <si>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</si>
  <si>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</si>
  <si>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</si>
  <si>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</si>
  <si>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</si>
  <si>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</si>
  <si>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</si>
  <si>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</si>
  <si>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</si>
  <si>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</si>
  <si>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</si>
  <si>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</si>
  <si>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</si>
  <si>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</si>
  <si>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</si>
  <si>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</si>
  <si>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</si>
  <si>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</si>
  <si>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</si>
  <si>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</si>
  <si>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</si>
  <si>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</si>
  <si>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</si>
  <si>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</si>
  <si>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</si>
  <si>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</si>
  <si>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</si>
  <si>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</si>
  <si>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</si>
  <si>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</si>
  <si>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</si>
  <si>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</si>
  <si>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</si>
  <si>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</si>
  <si>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</si>
  <si>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</si>
  <si>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</si>
  <si>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</si>
  <si>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</si>
  <si>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</si>
  <si>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</si>
  <si>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</si>
  <si>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</si>
  <si>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</si>
  <si>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</si>
  <si>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</si>
  <si>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</si>
  <si>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</si>
  <si>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</si>
  <si>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</si>
  <si>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</si>
  <si>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</si>
  <si>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</si>
  <si>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</si>
  <si>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</si>
  <si>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</si>
  <si>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</si>
  <si>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</si>
  <si>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令和5年度 JEES留学生奨学金（修学） 願書</t>
    <rPh sb="0" eb="2">
      <t>レイワ</t>
    </rPh>
    <rPh sb="3" eb="4">
      <t>ネン</t>
    </rPh>
    <rPh sb="4" eb="5">
      <t>タビ</t>
    </rPh>
    <rPh sb="10" eb="13">
      <t>リュウガクセイ</t>
    </rPh>
    <rPh sb="13" eb="16">
      <t>ショウガクキン</t>
    </rPh>
    <rPh sb="17" eb="19">
      <t>シュウガク</t>
    </rPh>
    <rPh sb="21" eb="23">
      <t>ガンショ</t>
    </rPh>
    <phoneticPr fontId="7"/>
  </si>
  <si>
    <t>（令和5年4月1日時点で</t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</si>
  <si>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</si>
  <si>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▼ CLICK HERE ▼</t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</si>
  <si>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</si>
  <si>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</si>
  <si>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r>
      <t xml:space="preserve">収入内訳（全て平均月額を記入すること）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</si>
  <si>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r>
      <t xml:space="preserve">学籍状況
</t>
    </r>
    <r>
      <rPr>
        <sz val="9"/>
        <rFont val="ＭＳ Ｐ明朝"/>
        <family val="1"/>
        <charset val="128"/>
      </rPr>
      <t>（令和5年
4月1日時点）</t>
    </r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</si>
  <si>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</si>
  <si>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</si>
  <si>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奨学金名</t>
    <rPh sb="0" eb="3">
      <t>ショウガクキン</t>
    </rPh>
    <rPh sb="3" eb="4">
      <t>メイ</t>
    </rPh>
    <phoneticPr fontId="7"/>
  </si>
  <si>
    <t>●学習・研究計画</t>
    <rPh sb="1" eb="3">
      <t>ガクシュウ</t>
    </rPh>
    <rPh sb="4" eb="6">
      <t>ケンキュウ</t>
    </rPh>
    <rPh sb="6" eb="8">
      <t>ケイカク</t>
    </rPh>
    <phoneticPr fontId="1"/>
  </si>
  <si>
    <t>概要・テーマ</t>
    <rPh sb="0" eb="2">
      <t>ガイヨウ</t>
    </rPh>
    <phoneticPr fontId="1"/>
  </si>
  <si>
    <t>具体的な内容（500～1000文字程度）</t>
    <rPh sb="0" eb="3">
      <t>グタイテキ</t>
    </rPh>
    <rPh sb="4" eb="6">
      <t>ナイヨウ</t>
    </rPh>
    <rPh sb="15" eb="17">
      <t>モジ</t>
    </rPh>
    <rPh sb="17" eb="19">
      <t>テイド</t>
    </rPh>
    <phoneticPr fontId="1"/>
  </si>
  <si>
    <t>●これまでに、学会発表、学術誌掲載、表彰履歴等がある場合は以下に記入（大学院に在籍している学生のみ記入）</t>
    <rPh sb="7" eb="9">
      <t>ガッカイ</t>
    </rPh>
    <rPh sb="9" eb="11">
      <t>ハッピョウ</t>
    </rPh>
    <rPh sb="12" eb="15">
      <t>ガクジュツシ</t>
    </rPh>
    <rPh sb="15" eb="17">
      <t>ケイサイ</t>
    </rPh>
    <rPh sb="18" eb="20">
      <t>ヒョウショウ</t>
    </rPh>
    <rPh sb="20" eb="22">
      <t>リレキ</t>
    </rPh>
    <rPh sb="22" eb="23">
      <t>ナド</t>
    </rPh>
    <rPh sb="26" eb="28">
      <t>バアイ</t>
    </rPh>
    <rPh sb="29" eb="31">
      <t>イカ</t>
    </rPh>
    <rPh sb="32" eb="34">
      <t>キニュウ</t>
    </rPh>
    <rPh sb="35" eb="38">
      <t>ダイガクイン</t>
    </rPh>
    <rPh sb="39" eb="41">
      <t>ザイセキ</t>
    </rPh>
    <rPh sb="45" eb="47">
      <t>ガクセイ</t>
    </rPh>
    <rPh sb="49" eb="51">
      <t>キニュウ</t>
    </rPh>
    <phoneticPr fontId="1"/>
  </si>
  <si>
    <t>●ボランティア活動や国際交流活動等の実績、これらの活動への意欲等について（500文字程度）</t>
    <rPh sb="7" eb="9">
      <t>カツドウ</t>
    </rPh>
    <rPh sb="10" eb="12">
      <t>コクサイ</t>
    </rPh>
    <rPh sb="12" eb="14">
      <t>コウリュウ</t>
    </rPh>
    <rPh sb="14" eb="16">
      <t>カツドウ</t>
    </rPh>
    <rPh sb="16" eb="17">
      <t>ナド</t>
    </rPh>
    <rPh sb="18" eb="20">
      <t>ジッセキ</t>
    </rPh>
    <rPh sb="25" eb="27">
      <t>カツドウ</t>
    </rPh>
    <rPh sb="29" eb="31">
      <t>イヨク</t>
    </rPh>
    <rPh sb="31" eb="32">
      <t>ナド</t>
    </rPh>
    <rPh sb="40" eb="42">
      <t>モジ</t>
    </rPh>
    <rPh sb="42" eb="44">
      <t>テイド</t>
    </rPh>
    <phoneticPr fontId="1"/>
  </si>
  <si>
    <t>●学業修了後、どのような進路を希望するか。また、将来どのような職業・仕事に就きたいと思うか（500文字程度）</t>
    <rPh sb="1" eb="3">
      <t>ガクギョウ</t>
    </rPh>
    <rPh sb="3" eb="5">
      <t>シュウリョウ</t>
    </rPh>
    <rPh sb="5" eb="6">
      <t>アト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rPh sb="49" eb="51">
      <t>モジ</t>
    </rPh>
    <rPh sb="51" eb="53">
      <t>テイド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</si>
  <si>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</si>
  <si>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</si>
  <si>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</si>
  <si>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</si>
  <si>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協会　太郎</t>
    <phoneticPr fontId="1"/>
  </si>
  <si>
    <t>工学研究科</t>
    <phoneticPr fontId="1"/>
  </si>
  <si>
    <t>K国</t>
    <rPh sb="1" eb="2">
      <t>コク</t>
    </rPh>
    <phoneticPr fontId="1"/>
  </si>
  <si>
    <t>A奨学金</t>
    <phoneticPr fontId="1"/>
  </si>
  <si>
    <t>A財団</t>
    <phoneticPr fontId="1"/>
  </si>
  <si>
    <t>K高等学校
（K国）</t>
    <phoneticPr fontId="1"/>
  </si>
  <si>
    <t>工学部</t>
    <rPh sb="0" eb="3">
      <t>コウガクブ</t>
    </rPh>
    <phoneticPr fontId="1"/>
  </si>
  <si>
    <t>××における△△の解析</t>
    <rPh sb="9" eb="11">
      <t>カイセキ</t>
    </rPh>
    <phoneticPr fontId="1"/>
  </si>
  <si>
    <t>私は○○に興味があり、××における△△の解析を研究しています。・・・・・・・・・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</si>
  <si>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大学2年次より、○○を通じた地域の子供たちとの国際交流活動に参加しています。この活動は・・・・・・・</t>
    <rPh sb="0" eb="2">
      <t>ダイガク</t>
    </rPh>
    <rPh sb="3" eb="5">
      <t>ネンジ</t>
    </rPh>
    <rPh sb="11" eb="12">
      <t>ツウ</t>
    </rPh>
    <rPh sb="14" eb="16">
      <t>チイキ</t>
    </rPh>
    <rPh sb="17" eb="19">
      <t>コドモ</t>
    </rPh>
    <rPh sb="23" eb="29">
      <t>コクサイコウリュウカツドウ</t>
    </rPh>
    <rPh sb="30" eb="32">
      <t>サンカ</t>
    </rPh>
    <rPh sb="40" eb="42">
      <t>カツドウ</t>
    </rPh>
    <phoneticPr fontId="1"/>
  </si>
  <si>
    <t>在学中に学んだ××を活かして、卒業後は○○になりたいと思っています。・・・・・・・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</si>
  <si>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JEES大学</t>
    <phoneticPr fontId="1"/>
  </si>
  <si>
    <t>学術誌「××××」、「○○○○」に掲載。
学会発表は 20×× 年○○発表会、第×回JEES大学△△シンポジウムに参加しました。</t>
    <rPh sb="46" eb="48">
      <t>ダイガク</t>
    </rPh>
    <phoneticPr fontId="1"/>
  </si>
  <si>
    <t>国籍・地域</t>
    <rPh sb="0" eb="2">
      <t>コクセキ</t>
    </rPh>
    <rPh sb="3" eb="5">
      <t>チイキ</t>
    </rPh>
    <phoneticPr fontId="1"/>
  </si>
  <si>
    <t>KYOUKAI　TARO</t>
    <phoneticPr fontId="1"/>
  </si>
  <si>
    <t>ｷｮｳｶｲ　ﾀﾛｳ</t>
    <phoneticPr fontId="1"/>
  </si>
  <si>
    <t>卒業年月</t>
    <rPh sb="0" eb="2">
      <t>ソツギョウ</t>
    </rPh>
    <rPh sb="2" eb="4">
      <t>ネンゲツ</t>
    </rPh>
    <phoneticPr fontId="1"/>
  </si>
  <si>
    <t>在籍月数</t>
    <rPh sb="0" eb="4">
      <t>ザイセキツキスウ</t>
    </rPh>
    <phoneticPr fontId="1"/>
  </si>
  <si>
    <t>在籍月数チェック</t>
    <rPh sb="0" eb="4">
      <t>ザイセキツキスウ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</si>
  <si>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</si>
  <si>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</si>
  <si>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</si>
  <si>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</si>
  <si>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事務担当者使用欄
（右欄は入力不要）</t>
    <rPh sb="0" eb="2">
      <t>ジム</t>
    </rPh>
    <rPh sb="2" eb="5">
      <t>タントウシャ</t>
    </rPh>
    <rPh sb="5" eb="7">
      <t>シヨウ</t>
    </rPh>
    <rPh sb="7" eb="8">
      <t>ラン</t>
    </rPh>
    <rPh sb="10" eb="11">
      <t>ミギ</t>
    </rPh>
    <rPh sb="11" eb="12">
      <t>ラン</t>
    </rPh>
    <rPh sb="13" eb="15">
      <t>ニュウリョク</t>
    </rPh>
    <rPh sb="15" eb="17">
      <t>フヨウ</t>
    </rPh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</si>
  <si>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</si>
  <si>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</si>
  <si>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</si>
  <si>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error</t>
    <phoneticPr fontId="1"/>
  </si>
  <si>
    <t>事務担当者使用欄
（右欄は入力不要）</t>
    <phoneticPr fontId="1"/>
  </si>
  <si>
    <t xml:space="preserve">    私は、本奨学金の募集・推薦要項の全記載内容に同意・了承の上、JEES留学生奨学金（修学）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115" eb="118">
      <t>キキョウカイ</t>
    </rPh>
    <rPh sb="127" eb="129">
      <t>リヨウ</t>
    </rPh>
    <phoneticPr fontId="7"/>
  </si>
  <si>
    <t>●他の奨学金（一時金を含む）受給・申請状況
　※令和5年4月から令和6年3月までに受給する（予定を含む）給付型奨学金のみ記入すること。</t>
    <rPh sb="24" eb="26">
      <t>レイワ</t>
    </rPh>
    <rPh sb="27" eb="28">
      <t>ネン</t>
    </rPh>
    <rPh sb="29" eb="30">
      <t>ガツ</t>
    </rPh>
    <rPh sb="32" eb="34">
      <t>レイワ</t>
    </rPh>
    <rPh sb="35" eb="36">
      <t>ネン</t>
    </rPh>
    <rPh sb="37" eb="38">
      <t>ガツ</t>
    </rPh>
    <rPh sb="41" eb="43">
      <t>ジュキュウ</t>
    </rPh>
    <rPh sb="46" eb="48">
      <t>ヨテイ</t>
    </rPh>
    <rPh sb="49" eb="50">
      <t>フク</t>
    </rPh>
    <rPh sb="52" eb="55">
      <t>キュウフガタ</t>
    </rPh>
    <rPh sb="55" eb="58">
      <t>ショウガクキン</t>
    </rPh>
    <rPh sb="60" eb="62">
      <t>キニュウ</t>
    </rPh>
    <phoneticPr fontId="7"/>
  </si>
  <si>
    <t>高等専門学校（本科）</t>
    <rPh sb="0" eb="6">
      <t>コウトウセンモンガッコウ</t>
    </rPh>
    <rPh sb="7" eb="9">
      <t>ホンカ</t>
    </rPh>
    <phoneticPr fontId="1"/>
  </si>
  <si>
    <t>高等専門学校（専攻科）</t>
    <rPh sb="0" eb="6">
      <t>コウトウセンモンガッコウ</t>
    </rPh>
    <rPh sb="7" eb="10">
      <t>センコウカ</t>
    </rPh>
    <phoneticPr fontId="1"/>
  </si>
  <si>
    <t>▼ CLICK HERE ▼</t>
  </si>
  <si>
    <t>▼CLICK HERE▼</t>
  </si>
  <si>
    <t>▼CLICK HERE ▼</t>
  </si>
  <si>
    <t>渡日済</t>
    <rPh sb="0" eb="3">
      <t>トニチズ</t>
    </rPh>
    <phoneticPr fontId="1"/>
  </si>
  <si>
    <t>一時帰国中（再渡日する予定）</t>
    <rPh sb="0" eb="2">
      <t>イチジ</t>
    </rPh>
    <rPh sb="2" eb="4">
      <t>キコク</t>
    </rPh>
    <rPh sb="4" eb="5">
      <t>チュウ</t>
    </rPh>
    <rPh sb="6" eb="9">
      <t>サイトニチ</t>
    </rPh>
    <rPh sb="11" eb="13">
      <t>ヨテイ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</si>
  <si>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</si>
  <si>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</si>
  <si>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</si>
  <si>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r>
      <t xml:space="preserve">⑥その他
</t>
    </r>
    <r>
      <rPr>
        <sz val="9"/>
        <rFont val="ＭＳ Ｐ明朝"/>
        <family val="1"/>
        <charset val="128"/>
      </rPr>
      <t>（借金等、貸与型奨学金を含む）</t>
    </r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7" eb="18">
      <t>フク</t>
    </rPh>
    <phoneticPr fontId="1"/>
  </si>
  <si>
    <t>工学専攻</t>
    <rPh sb="0" eb="2">
      <t>コウガク</t>
    </rPh>
    <phoneticPr fontId="1"/>
  </si>
  <si>
    <t>工学研究科</t>
    <rPh sb="0" eb="5">
      <t>コウガクケンキュウカ</t>
    </rPh>
    <phoneticPr fontId="1"/>
  </si>
  <si>
    <t>普通科</t>
    <rPh sb="0" eb="3">
      <t>フツウカ</t>
    </rPh>
    <phoneticPr fontId="1"/>
  </si>
  <si>
    <t>・添付する写真は、上半身、脱帽、最近6か月以内に撮影したものとし、50KB以下のものを貼り付けること。
　写真の大きさを調整して枠内に収めること（写真の縦横比は変更しない。枠内に空白ができても可）。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6" eb="88">
      <t>ワクナイ</t>
    </rPh>
    <rPh sb="89" eb="91">
      <t>クウハク</t>
    </rPh>
    <rPh sb="96" eb="97">
      <t>カ</t>
    </rPh>
    <rPh sb="101" eb="104">
      <t>オウボシャ</t>
    </rPh>
    <rPh sb="123" eb="126">
      <t>カクコウモク</t>
    </rPh>
    <rPh sb="130" eb="131">
      <t>ナイ</t>
    </rPh>
    <rPh sb="132" eb="133">
      <t>オサ</t>
    </rPh>
    <rPh sb="137" eb="139">
      <t>ニュウリョク</t>
    </rPh>
    <rPh sb="149" eb="151">
      <t>チョウセイ</t>
    </rPh>
    <phoneticPr fontId="7"/>
  </si>
  <si>
    <t>JEES大学
（東京都）</t>
    <rPh sb="4" eb="6">
      <t>ダイガク</t>
    </rPh>
    <rPh sb="8" eb="10">
      <t>トウキョウ</t>
    </rPh>
    <rPh sb="10" eb="11">
      <t>ト</t>
    </rPh>
    <phoneticPr fontId="1"/>
  </si>
  <si>
    <t>渡日</t>
    <rPh sb="0" eb="2">
      <t>トニチ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</si>
</sst>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3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16" fillId="2" borderId="21" xfId="2" applyFont="1" applyFill="1" applyBorder="1" applyAlignment="1" applyProtection="1">
      <alignment vertical="center" wrapText="1"/>
      <protection locked="0"/>
    </xf>
    <xf numFmtId="0" fontId="16" fillId="2" borderId="21" xfId="2" applyFont="1" applyFill="1" applyBorder="1" applyAlignment="1" applyProtection="1">
      <alignment vertical="center" shrinkToFit="1"/>
      <protection locked="0"/>
    </xf>
    <xf numFmtId="176" fontId="16" fillId="2" borderId="3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0" xfId="2" applyFont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23" fillId="0" borderId="1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7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23" fillId="0" borderId="1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28" fillId="2" borderId="11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4" fillId="0" borderId="0" xfId="2" applyFont="1" applyAlignment="1"/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5" xfId="2" applyFont="1" applyBorder="1">
      <alignment vertical="center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3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6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6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shrinkToFit="1"/>
    </xf>
    <xf numFmtId="0" fontId="16" fillId="0" borderId="22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9" fillId="5" borderId="31" xfId="2" applyFont="1" applyFill="1" applyBorder="1" applyAlignment="1">
      <alignment horizontal="center" vertical="center" shrinkToFit="1"/>
    </xf>
    <xf numFmtId="0" fontId="16" fillId="0" borderId="0" xfId="2" applyFont="1" applyAlignment="1"/>
    <xf numFmtId="0" fontId="16" fillId="0" borderId="10" xfId="0" applyFont="1" applyBorder="1">
      <alignment vertical="center"/>
    </xf>
    <xf numFmtId="0" fontId="13" fillId="0" borderId="0" xfId="6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176" fontId="16" fillId="0" borderId="3" xfId="2" applyNumberFormat="1" applyFont="1" applyBorder="1" applyAlignment="1">
      <alignment vertical="center" shrinkToFit="1"/>
    </xf>
    <xf numFmtId="0" fontId="16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6" fillId="0" borderId="19" xfId="2" applyNumberFormat="1" applyFont="1" applyBorder="1" applyAlignment="1">
      <alignment vertical="center" shrinkToFit="1"/>
    </xf>
    <xf numFmtId="0" fontId="16" fillId="0" borderId="19" xfId="2" applyFont="1" applyBorder="1" applyAlignment="1">
      <alignment vertical="center" shrinkToFit="1"/>
    </xf>
    <xf numFmtId="0" fontId="17" fillId="0" borderId="20" xfId="2" applyFont="1" applyBorder="1">
      <alignment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20" fillId="0" borderId="0" xfId="2" applyFont="1">
      <alignment vertical="center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16" fillId="2" borderId="0" xfId="2" applyFont="1" applyFill="1" applyAlignment="1" applyProtection="1">
      <alignment horizontal="center" vertical="center" shrinkToFit="1"/>
      <protection locked="0"/>
    </xf>
    <xf numFmtId="0" fontId="24" fillId="2" borderId="0" xfId="2" applyFont="1" applyFill="1" applyAlignment="1">
      <alignment horizontal="center" vertical="center" shrinkToFit="1"/>
    </xf>
    <xf numFmtId="0" fontId="24" fillId="2" borderId="21" xfId="2" applyFont="1" applyFill="1" applyBorder="1" applyAlignment="1">
      <alignment vertical="center" wrapText="1"/>
    </xf>
    <xf numFmtId="0" fontId="24" fillId="2" borderId="21" xfId="2" applyFont="1" applyFill="1" applyBorder="1" applyAlignment="1">
      <alignment vertical="center" shrinkToFit="1"/>
    </xf>
    <xf numFmtId="0" fontId="29" fillId="0" borderId="31" xfId="2" applyFont="1" applyBorder="1" applyAlignment="1">
      <alignment horizontal="center" vertical="center" shrinkToFit="1"/>
    </xf>
    <xf numFmtId="176" fontId="24" fillId="2" borderId="3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24" fillId="2" borderId="3" xfId="2" applyNumberFormat="1" applyFont="1" applyFill="1" applyBorder="1" applyAlignment="1">
      <alignment vertical="center" shrinkToFit="1"/>
    </xf>
    <xf numFmtId="176" fontId="24" fillId="2" borderId="19" xfId="2" applyNumberFormat="1" applyFont="1" applyFill="1" applyBorder="1" applyAlignment="1">
      <alignment vertical="center" shrinkToFit="1"/>
    </xf>
    <xf numFmtId="176" fontId="16" fillId="2" borderId="3" xfId="2" applyNumberFormat="1" applyFont="1" applyFill="1" applyBorder="1" applyAlignment="1">
      <alignment vertical="center" shrinkToFit="1"/>
    </xf>
    <xf numFmtId="176" fontId="16" fillId="2" borderId="19" xfId="2" applyNumberFormat="1" applyFont="1" applyFill="1" applyBorder="1" applyAlignment="1">
      <alignment vertical="center" shrinkToFit="1"/>
    </xf>
    <xf numFmtId="0" fontId="30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6" borderId="1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 shrinkToFit="1"/>
      <protection locked="0"/>
    </xf>
    <xf numFmtId="0" fontId="16" fillId="2" borderId="21" xfId="2" applyFont="1" applyFill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>
      <alignment horizontal="center" vertical="center" wrapText="1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" vertical="center" shrinkToFit="1"/>
    </xf>
    <xf numFmtId="0" fontId="29" fillId="5" borderId="31" xfId="2" applyFont="1" applyFill="1" applyBorder="1" applyAlignment="1">
      <alignment horizontal="center" vertical="center" wrapText="1" shrinkToFit="1"/>
    </xf>
    <xf numFmtId="0" fontId="29" fillId="5" borderId="31" xfId="2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38" fontId="21" fillId="2" borderId="8" xfId="1" applyNumberFormat="1" applyFont="1" applyFill="1" applyBorder="1" applyAlignment="1" applyProtection="1">
      <alignment horizontal="right" vertical="center"/>
      <protection locked="0"/>
    </xf>
    <xf numFmtId="38" fontId="21" fillId="2" borderId="6" xfId="1" applyNumberFormat="1" applyFont="1" applyFill="1" applyBorder="1" applyAlignment="1" applyProtection="1">
      <alignment horizontal="right" vertical="center"/>
      <protection locked="0"/>
    </xf>
    <xf numFmtId="38" fontId="21" fillId="2" borderId="8" xfId="3" applyNumberFormat="1" applyFont="1" applyFill="1" applyBorder="1" applyAlignment="1" applyProtection="1">
      <alignment horizontal="right" vertical="center"/>
      <protection locked="0"/>
    </xf>
    <xf numFmtId="38" fontId="21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left" vertical="center"/>
    </xf>
    <xf numFmtId="38" fontId="21" fillId="3" borderId="8" xfId="1" applyNumberFormat="1" applyFont="1" applyFill="1" applyBorder="1" applyAlignment="1" applyProtection="1">
      <alignment horizontal="right" vertical="center"/>
    </xf>
    <xf numFmtId="38" fontId="21" fillId="3" borderId="6" xfId="1" applyNumberFormat="1" applyFont="1" applyFill="1" applyBorder="1" applyAlignment="1" applyProtection="1">
      <alignment horizontal="right" vertical="center"/>
    </xf>
    <xf numFmtId="38" fontId="21" fillId="3" borderId="8" xfId="1" applyNumberFormat="1" applyFont="1" applyFill="1" applyBorder="1" applyAlignment="1" applyProtection="1">
      <alignment horizontal="right" vertical="center" wrapText="1"/>
    </xf>
    <xf numFmtId="38" fontId="21" fillId="3" borderId="6" xfId="1" applyNumberFormat="1" applyFont="1" applyFill="1" applyBorder="1" applyAlignment="1" applyProtection="1">
      <alignment horizontal="right" vertical="center" wrapText="1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2" borderId="4" xfId="2" applyFont="1" applyFill="1" applyBorder="1" applyAlignment="1" applyProtection="1">
      <alignment horizontal="left" vertical="center" shrinkToFit="1"/>
      <protection locked="0"/>
    </xf>
    <xf numFmtId="0" fontId="16" fillId="2" borderId="3" xfId="2" applyFont="1" applyFill="1" applyBorder="1" applyAlignment="1" applyProtection="1">
      <alignment horizontal="left" vertical="center" shrinkToFit="1"/>
      <protection locked="0"/>
    </xf>
    <xf numFmtId="0" fontId="16" fillId="2" borderId="2" xfId="2" applyFont="1" applyFill="1" applyBorder="1" applyAlignment="1" applyProtection="1">
      <alignment horizontal="left" vertical="center" shrinkToFit="1"/>
      <protection locked="0"/>
    </xf>
    <xf numFmtId="0" fontId="16" fillId="2" borderId="9" xfId="2" applyFont="1" applyFill="1" applyBorder="1" applyAlignment="1" applyProtection="1">
      <alignment horizontal="left" vertical="center" shrinkToFit="1"/>
      <protection locked="0"/>
    </xf>
    <xf numFmtId="0" fontId="16" fillId="2" borderId="5" xfId="2" applyFont="1" applyFill="1" applyBorder="1" applyAlignment="1" applyProtection="1">
      <alignment horizontal="left" vertical="center" shrinkToFit="1"/>
      <protection locked="0"/>
    </xf>
    <xf numFmtId="0" fontId="16" fillId="2" borderId="11" xfId="2" applyFont="1" applyFill="1" applyBorder="1" applyAlignment="1" applyProtection="1">
      <alignment horizontal="left" vertical="center" shrinkToFit="1"/>
      <protection locked="0"/>
    </xf>
    <xf numFmtId="176" fontId="16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6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6" fillId="0" borderId="5" xfId="2" applyFont="1" applyBorder="1" applyAlignment="1">
      <alignment horizontal="left" wrapText="1"/>
    </xf>
    <xf numFmtId="0" fontId="16" fillId="0" borderId="8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20" fillId="2" borderId="8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2" xfId="2" applyFont="1" applyFill="1" applyBorder="1" applyAlignment="1" applyProtection="1">
      <alignment horizontal="left" vertical="center" wrapText="1"/>
      <protection locked="0"/>
    </xf>
    <xf numFmtId="0" fontId="16" fillId="2" borderId="9" xfId="2" applyFont="1" applyFill="1" applyBorder="1" applyAlignment="1" applyProtection="1">
      <alignment horizontal="left" vertical="center" wrapText="1"/>
      <protection locked="0"/>
    </xf>
    <xf numFmtId="0" fontId="16" fillId="2" borderId="5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8" xfId="0" applyNumberFormat="1" applyFont="1" applyFill="1" applyBorder="1" applyAlignment="1">
      <alignment horizontal="right" vertical="center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24" fillId="2" borderId="9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2" borderId="11" xfId="2" applyFont="1" applyFill="1" applyBorder="1" applyAlignment="1">
      <alignment horizontal="left" vertical="top" wrapText="1"/>
    </xf>
    <xf numFmtId="0" fontId="24" fillId="2" borderId="8" xfId="2" applyFont="1" applyFill="1" applyBorder="1" applyAlignment="1">
      <alignment horizontal="left" vertical="top" wrapText="1"/>
    </xf>
    <xf numFmtId="0" fontId="24" fillId="2" borderId="6" xfId="2" applyFont="1" applyFill="1" applyBorder="1" applyAlignment="1">
      <alignment horizontal="left" vertical="top" wrapText="1"/>
    </xf>
    <xf numFmtId="0" fontId="24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shrinkToFit="1"/>
    </xf>
    <xf numFmtId="0" fontId="16" fillId="2" borderId="3" xfId="2" applyFont="1" applyFill="1" applyBorder="1" applyAlignment="1">
      <alignment horizontal="left" vertical="center" shrinkToFit="1"/>
    </xf>
    <xf numFmtId="0" fontId="16" fillId="2" borderId="2" xfId="2" applyFont="1" applyFill="1" applyBorder="1" applyAlignment="1">
      <alignment horizontal="left" vertical="center" shrinkToFit="1"/>
    </xf>
    <xf numFmtId="0" fontId="16" fillId="2" borderId="9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left" vertical="center" shrinkToFit="1"/>
    </xf>
    <xf numFmtId="0" fontId="16" fillId="2" borderId="11" xfId="2" applyFont="1" applyFill="1" applyBorder="1" applyAlignment="1">
      <alignment horizontal="left" vertical="center" shrinkToFit="1"/>
    </xf>
    <xf numFmtId="176" fontId="16" fillId="2" borderId="4" xfId="2" applyNumberFormat="1" applyFont="1" applyFill="1" applyBorder="1" applyAlignment="1">
      <alignment horizontal="right" vertical="center" shrinkToFit="1"/>
    </xf>
    <xf numFmtId="176" fontId="16" fillId="2" borderId="3" xfId="2" applyNumberFormat="1" applyFont="1" applyFill="1" applyBorder="1" applyAlignment="1">
      <alignment horizontal="right" vertical="center" shrinkToFit="1"/>
    </xf>
    <xf numFmtId="176" fontId="16" fillId="2" borderId="18" xfId="2" applyNumberFormat="1" applyFont="1" applyFill="1" applyBorder="1" applyAlignment="1">
      <alignment horizontal="right" vertical="center" shrinkToFit="1"/>
    </xf>
    <xf numFmtId="176" fontId="16" fillId="2" borderId="19" xfId="2" applyNumberFormat="1" applyFont="1" applyFill="1" applyBorder="1" applyAlignment="1">
      <alignment horizontal="right" vertical="center" shrinkToFit="1"/>
    </xf>
    <xf numFmtId="0" fontId="24" fillId="2" borderId="17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left" vertical="center"/>
    </xf>
    <xf numFmtId="0" fontId="24" fillId="2" borderId="13" xfId="2" applyFont="1" applyFill="1" applyBorder="1" applyAlignment="1">
      <alignment horizontal="left" vertical="center"/>
    </xf>
    <xf numFmtId="0" fontId="25" fillId="2" borderId="8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shrinkToFit="1"/>
    </xf>
    <xf numFmtId="0" fontId="24" fillId="2" borderId="3" xfId="2" applyFont="1" applyFill="1" applyBorder="1" applyAlignment="1">
      <alignment horizontal="left" vertical="center" shrinkToFit="1"/>
    </xf>
    <xf numFmtId="0" fontId="24" fillId="2" borderId="2" xfId="2" applyFont="1" applyFill="1" applyBorder="1" applyAlignment="1">
      <alignment horizontal="left" vertical="center" shrinkToFit="1"/>
    </xf>
    <xf numFmtId="0" fontId="24" fillId="2" borderId="9" xfId="2" applyFont="1" applyFill="1" applyBorder="1" applyAlignment="1">
      <alignment horizontal="left" vertical="center" shrinkToFit="1"/>
    </xf>
    <xf numFmtId="0" fontId="24" fillId="2" borderId="5" xfId="2" applyFont="1" applyFill="1" applyBorder="1" applyAlignment="1">
      <alignment horizontal="left" vertical="center" shrinkToFit="1"/>
    </xf>
    <xf numFmtId="0" fontId="24" fillId="2" borderId="11" xfId="2" applyFont="1" applyFill="1" applyBorder="1" applyAlignment="1">
      <alignment horizontal="left" vertical="center" shrinkToFit="1"/>
    </xf>
    <xf numFmtId="176" fontId="24" fillId="2" borderId="4" xfId="2" applyNumberFormat="1" applyFont="1" applyFill="1" applyBorder="1" applyAlignment="1">
      <alignment horizontal="right" vertical="center" shrinkToFit="1"/>
    </xf>
    <xf numFmtId="176" fontId="24" fillId="2" borderId="3" xfId="2" applyNumberFormat="1" applyFont="1" applyFill="1" applyBorder="1" applyAlignment="1">
      <alignment horizontal="right" vertical="center" shrinkToFit="1"/>
    </xf>
    <xf numFmtId="176" fontId="24" fillId="2" borderId="18" xfId="2" applyNumberFormat="1" applyFont="1" applyFill="1" applyBorder="1" applyAlignment="1">
      <alignment horizontal="right" vertical="center" shrinkToFit="1"/>
    </xf>
    <xf numFmtId="176" fontId="24" fillId="2" borderId="19" xfId="2" applyNumberFormat="1" applyFont="1" applyFill="1" applyBorder="1" applyAlignment="1">
      <alignment horizontal="right" vertical="center" shrinkToFit="1"/>
    </xf>
    <xf numFmtId="0" fontId="25" fillId="2" borderId="8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1" fontId="24" fillId="2" borderId="4" xfId="1" applyNumberFormat="1" applyFont="1" applyFill="1" applyBorder="1" applyAlignment="1" applyProtection="1">
      <alignment horizontal="right" vertical="center"/>
    </xf>
    <xf numFmtId="41" fontId="24" fillId="2" borderId="3" xfId="1" applyNumberFormat="1" applyFont="1" applyFill="1" applyBorder="1" applyAlignment="1" applyProtection="1">
      <alignment horizontal="right" vertical="center"/>
    </xf>
    <xf numFmtId="41" fontId="24" fillId="2" borderId="9" xfId="1" applyNumberFormat="1" applyFont="1" applyFill="1" applyBorder="1" applyAlignment="1" applyProtection="1">
      <alignment horizontal="right" vertical="center"/>
    </xf>
    <xf numFmtId="41" fontId="24" fillId="2" borderId="5" xfId="1" applyNumberFormat="1" applyFont="1" applyFill="1" applyBorder="1" applyAlignment="1" applyProtection="1">
      <alignment horizontal="right" vertical="center"/>
    </xf>
    <xf numFmtId="176" fontId="24" fillId="2" borderId="4" xfId="0" applyNumberFormat="1" applyFont="1" applyFill="1" applyBorder="1" applyAlignment="1">
      <alignment horizontal="right" vertical="center"/>
    </xf>
    <xf numFmtId="176" fontId="24" fillId="2" borderId="3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</xf>
    <xf numFmtId="38" fontId="26" fillId="2" borderId="6" xfId="1" applyNumberFormat="1" applyFont="1" applyFill="1" applyBorder="1" applyAlignment="1" applyProtection="1">
      <alignment horizontal="right" vertical="center" wrapText="1"/>
    </xf>
    <xf numFmtId="38" fontId="26" fillId="2" borderId="8" xfId="1" applyNumberFormat="1" applyFont="1" applyFill="1" applyBorder="1" applyAlignment="1" applyProtection="1">
      <alignment horizontal="right" vertical="center"/>
    </xf>
    <xf numFmtId="38" fontId="26" fillId="2" borderId="6" xfId="1" applyNumberFormat="1" applyFont="1" applyFill="1" applyBorder="1" applyAlignment="1" applyProtection="1">
      <alignment horizontal="right" vertical="center"/>
    </xf>
    <xf numFmtId="38" fontId="26" fillId="2" borderId="8" xfId="3" applyNumberFormat="1" applyFont="1" applyFill="1" applyBorder="1" applyAlignment="1" applyProtection="1">
      <alignment horizontal="right" vertical="center"/>
    </xf>
    <xf numFmtId="38" fontId="26" fillId="2" borderId="6" xfId="3" applyNumberFormat="1" applyFont="1" applyFill="1" applyBorder="1" applyAlignment="1" applyProtection="1">
      <alignment horizontal="right" vertical="center"/>
    </xf>
    <xf numFmtId="0" fontId="25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 shrinkToFit="1"/>
    </xf>
    <xf numFmtId="0" fontId="24" fillId="2" borderId="21" xfId="2" applyFont="1" applyFill="1" applyBorder="1" applyAlignment="1">
      <alignment horizontal="center" vertical="center" wrapText="1" shrinkToFit="1"/>
    </xf>
    <xf numFmtId="0" fontId="24" fillId="2" borderId="26" xfId="2" applyFont="1" applyFill="1" applyBorder="1" applyAlignment="1">
      <alignment horizontal="center" vertical="center"/>
    </xf>
    <xf numFmtId="0" fontId="24" fillId="2" borderId="28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9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29" fillId="0" borderId="31" xfId="2" applyFont="1" applyBorder="1" applyAlignment="1">
      <alignment horizontal="center" vertical="center" wrapText="1" shrinkToFit="1"/>
    </xf>
    <xf numFmtId="0" fontId="29" fillId="0" borderId="31" xfId="2" applyFont="1" applyBorder="1" applyAlignment="1">
      <alignment horizontal="center" vertical="center" shrinkToFit="1"/>
    </xf>
    <xf numFmtId="0" fontId="25" fillId="2" borderId="21" xfId="2" applyFont="1" applyFill="1" applyBorder="1" applyAlignment="1">
      <alignment horizontal="center" vertical="center"/>
    </xf>
    <xf numFmtId="0" fontId="25" fillId="2" borderId="22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 shrinkToFit="1"/>
    </xf>
    <xf numFmtId="0" fontId="25" fillId="2" borderId="14" xfId="2" applyFont="1" applyFill="1" applyBorder="1" applyAlignment="1">
      <alignment horizontal="center" vertical="center"/>
    </xf>
    <xf numFmtId="0" fontId="25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family val="1"/>
        <charset val="128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F1755-ADCE-4D0B-80CD-D39C7AEA579C}"/>
            </a:ext>
          </a:extLst>
        </xdr:cNvPr>
        <xdr:cNvSpPr/>
      </xdr:nvSpPr>
      <xdr:spPr>
        <a:xfrm>
          <a:off x="7090914" y="2264435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03295-9526-4528-808A-49E3BEBC4195}"/>
            </a:ext>
          </a:extLst>
        </xdr:cNvPr>
        <xdr:cNvSpPr txBox="1"/>
      </xdr:nvSpPr>
      <xdr:spPr>
        <a:xfrm>
          <a:off x="6715306" y="80873"/>
          <a:ext cx="7536251" cy="2030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C4E90F-C0F4-49D1-9AD7-EA684CFD4B20}"/>
            </a:ext>
          </a:extLst>
        </xdr:cNvPr>
        <xdr:cNvSpPr/>
      </xdr:nvSpPr>
      <xdr:spPr>
        <a:xfrm>
          <a:off x="7299744" y="348829"/>
          <a:ext cx="45145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189781</xdr:colOff>
      <xdr:row>8</xdr:row>
      <xdr:rowOff>26958</xdr:rowOff>
    </xdr:from>
    <xdr:to>
      <xdr:col>48</xdr:col>
      <xdr:colOff>98844</xdr:colOff>
      <xdr:row>9</xdr:row>
      <xdr:rowOff>296532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08CFD-2205-4EAB-AD6A-7AA640C5A97A}"/>
            </a:ext>
          </a:extLst>
        </xdr:cNvPr>
        <xdr:cNvSpPr/>
      </xdr:nvSpPr>
      <xdr:spPr>
        <a:xfrm>
          <a:off x="6704522" y="2156604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6D8F6A-F479-4F33-8BF2-C05DC8CD11E8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A28E4-D6BF-45E4-B5F1-FFA3E636D470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1DD36D-AA24-49B1-BE2B-E16E14E3E76D}" name="テーブル1" displayName="テーブル1" ref="A1:B13" totalsRowShown="0" headerRowDxfId="5" headerRowBorderDxfId="4" tableBorderDxfId="3" totalsRowBorderDxfId="2">
  <autoFilter ref="A1:B13" xr:uid="{681DD36D-AA24-49B1-BE2B-E16E14E3E76D}"/>
  <tableColumns count="2">
    <tableColumn id="1" xr3:uid="{3FAAA5A8-37A9-4450-A070-980CE3BAE9D2}" name="在籍課程" dataDxfId="1"/>
    <tableColumn id="2" xr3:uid="{1F33EF1A-B1B4-4364-B68D-73CCDF5A07C3}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5038-C2DB-41FE-9E16-4B47E18BDD02}">
  <sheetPr codeName="Sheet1">
    <tabColor theme="7" tint="0.79998168889431442"/>
    <pageSetUpPr fitToPage="1"/>
  </sheetPr>
  <dimension ref="A1:AL94"/>
  <sheetViews>
    <sheetView view="pageBreakPreview" topLeftCell="A94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130" t="s">
        <v>81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131" t="s">
        <v>2</v>
      </c>
      <c r="T3" s="131"/>
      <c r="U3" s="47">
        <v>5</v>
      </c>
      <c r="V3" s="43" t="s">
        <v>8</v>
      </c>
      <c r="W3" s="98"/>
      <c r="X3" s="43" t="s">
        <v>7</v>
      </c>
      <c r="Y3" s="98"/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132" t="s">
        <v>131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B6" s="50"/>
      <c r="AC6" s="50"/>
      <c r="AD6" s="50"/>
      <c r="AE6" s="50"/>
      <c r="AF6" s="50"/>
      <c r="AG6" s="50"/>
      <c r="AH6" s="50"/>
    </row>
    <row r="7" spans="1:35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134" t="s">
        <v>72</v>
      </c>
      <c r="B9" s="135"/>
      <c r="C9" s="136"/>
      <c r="D9" s="142" t="s">
        <v>71</v>
      </c>
      <c r="E9" s="142"/>
      <c r="F9" s="143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5"/>
      <c r="W9" s="146" t="s">
        <v>85</v>
      </c>
      <c r="X9" s="147"/>
      <c r="Y9" s="147"/>
      <c r="Z9" s="148"/>
    </row>
    <row r="10" spans="1:35" ht="30.95" customHeight="1">
      <c r="A10" s="137"/>
      <c r="B10" s="133"/>
      <c r="C10" s="138"/>
      <c r="D10" s="155" t="s">
        <v>74</v>
      </c>
      <c r="E10" s="155"/>
      <c r="F10" s="156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8"/>
      <c r="W10" s="149"/>
      <c r="X10" s="150"/>
      <c r="Y10" s="150"/>
      <c r="Z10" s="151"/>
    </row>
    <row r="11" spans="1:35" ht="30.95" customHeight="1">
      <c r="A11" s="139"/>
      <c r="B11" s="140"/>
      <c r="C11" s="141"/>
      <c r="D11" s="161" t="s">
        <v>86</v>
      </c>
      <c r="E11" s="161"/>
      <c r="F11" s="162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4"/>
      <c r="W11" s="152"/>
      <c r="X11" s="153"/>
      <c r="Y11" s="153"/>
      <c r="Z11" s="154"/>
    </row>
    <row r="12" spans="1:35" s="1" customFormat="1" ht="30" customHeight="1">
      <c r="A12" s="246" t="s">
        <v>76</v>
      </c>
      <c r="B12" s="247"/>
      <c r="C12" s="248"/>
      <c r="D12" s="165" t="s">
        <v>136</v>
      </c>
      <c r="E12" s="165"/>
      <c r="F12" s="165"/>
      <c r="G12" s="53" t="s">
        <v>1</v>
      </c>
      <c r="H12" s="166"/>
      <c r="I12" s="166"/>
      <c r="J12" s="54" t="s">
        <v>24</v>
      </c>
      <c r="K12" s="167"/>
      <c r="L12" s="167"/>
      <c r="M12" s="55" t="s">
        <v>23</v>
      </c>
      <c r="N12" s="54" t="s">
        <v>82</v>
      </c>
      <c r="O12" s="56"/>
      <c r="P12" s="57"/>
      <c r="Q12" s="57"/>
      <c r="R12" s="57"/>
      <c r="S12" s="57"/>
      <c r="T12" s="58" t="e">
        <f>リスト!B19</f>
        <v>#VALUE!</v>
      </c>
      <c r="U12" s="59" t="s">
        <v>75</v>
      </c>
      <c r="V12" s="159" t="s">
        <v>52</v>
      </c>
      <c r="W12" s="160"/>
      <c r="X12" s="287"/>
      <c r="Y12" s="287"/>
      <c r="Z12" s="288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19" t="s">
        <v>115</v>
      </c>
      <c r="B13" s="120"/>
      <c r="C13" s="121"/>
      <c r="D13" s="117"/>
      <c r="E13" s="117"/>
      <c r="F13" s="117"/>
      <c r="G13" s="117"/>
      <c r="H13" s="118"/>
      <c r="I13" s="119" t="s">
        <v>89</v>
      </c>
      <c r="J13" s="120"/>
      <c r="K13" s="289" t="s">
        <v>135</v>
      </c>
      <c r="L13" s="289"/>
      <c r="M13" s="289"/>
      <c r="N13" s="289"/>
      <c r="O13" s="290"/>
      <c r="P13" s="119" t="s">
        <v>90</v>
      </c>
      <c r="Q13" s="120"/>
      <c r="R13" s="117"/>
      <c r="S13" s="117"/>
      <c r="T13" s="13" t="s">
        <v>1</v>
      </c>
      <c r="U13" s="117"/>
      <c r="V13" s="117"/>
      <c r="W13" s="13" t="s">
        <v>24</v>
      </c>
      <c r="X13" s="117"/>
      <c r="Y13" s="117"/>
      <c r="Z13" s="14" t="s">
        <v>23</v>
      </c>
      <c r="AA13" s="63"/>
      <c r="AB13" s="64"/>
      <c r="AC13" s="64"/>
      <c r="AD13" s="64"/>
    </row>
    <row r="14" spans="1:35" ht="15" customHeight="1">
      <c r="A14" s="134" t="s">
        <v>88</v>
      </c>
      <c r="B14" s="135"/>
      <c r="C14" s="136"/>
      <c r="D14" s="175" t="s">
        <v>67</v>
      </c>
      <c r="E14" s="175"/>
      <c r="F14" s="175"/>
      <c r="G14" s="175"/>
      <c r="H14" s="175"/>
      <c r="I14" s="175"/>
      <c r="J14" s="175"/>
      <c r="K14" s="176" t="s">
        <v>4</v>
      </c>
      <c r="L14" s="177"/>
      <c r="M14" s="177"/>
      <c r="N14" s="177"/>
      <c r="O14" s="177"/>
      <c r="P14" s="177"/>
      <c r="Q14" s="177"/>
      <c r="R14" s="177"/>
      <c r="S14" s="176" t="s">
        <v>73</v>
      </c>
      <c r="T14" s="177"/>
      <c r="U14" s="177"/>
      <c r="V14" s="177"/>
      <c r="W14" s="177"/>
      <c r="X14" s="177"/>
      <c r="Y14" s="177"/>
      <c r="Z14" s="178"/>
    </row>
    <row r="15" spans="1:35" ht="37.5" customHeight="1">
      <c r="A15" s="137"/>
      <c r="B15" s="133"/>
      <c r="C15" s="138"/>
      <c r="D15" s="179"/>
      <c r="E15" s="179"/>
      <c r="F15" s="179"/>
      <c r="G15" s="179"/>
      <c r="H15" s="179"/>
      <c r="I15" s="179"/>
      <c r="J15" s="179"/>
      <c r="K15" s="180"/>
      <c r="L15" s="181"/>
      <c r="M15" s="181"/>
      <c r="N15" s="181"/>
      <c r="O15" s="181"/>
      <c r="P15" s="181"/>
      <c r="Q15" s="181"/>
      <c r="R15" s="181"/>
      <c r="S15" s="123"/>
      <c r="T15" s="124"/>
      <c r="U15" s="124"/>
      <c r="V15" s="124"/>
      <c r="W15" s="124"/>
      <c r="X15" s="124"/>
      <c r="Y15" s="124"/>
      <c r="Z15" s="125"/>
    </row>
    <row r="16" spans="1:35" ht="16.5" customHeight="1">
      <c r="A16" s="137"/>
      <c r="B16" s="133"/>
      <c r="C16" s="138"/>
      <c r="D16" s="182" t="s">
        <v>45</v>
      </c>
      <c r="E16" s="182"/>
      <c r="F16" s="182"/>
      <c r="G16" s="182"/>
      <c r="H16" s="182"/>
      <c r="I16" s="182"/>
      <c r="J16" s="182"/>
      <c r="K16" s="183" t="s">
        <v>46</v>
      </c>
      <c r="L16" s="184"/>
      <c r="M16" s="184"/>
      <c r="N16" s="184"/>
      <c r="O16" s="185" t="s">
        <v>68</v>
      </c>
      <c r="P16" s="186"/>
      <c r="Q16" s="186"/>
      <c r="R16" s="186"/>
      <c r="S16" s="186"/>
      <c r="T16" s="186"/>
      <c r="U16" s="187" t="s">
        <v>69</v>
      </c>
      <c r="V16" s="188"/>
      <c r="W16" s="188"/>
      <c r="X16" s="188"/>
      <c r="Y16" s="188"/>
      <c r="Z16" s="189"/>
      <c r="AA16" s="66"/>
      <c r="AB16" s="67"/>
      <c r="AC16" s="67"/>
      <c r="AD16" s="67"/>
    </row>
    <row r="17" spans="1:38" ht="32.25" customHeight="1">
      <c r="A17" s="139"/>
      <c r="B17" s="140"/>
      <c r="C17" s="141"/>
      <c r="D17" s="168" t="s">
        <v>137</v>
      </c>
      <c r="E17" s="168"/>
      <c r="F17" s="168"/>
      <c r="G17" s="168"/>
      <c r="H17" s="168"/>
      <c r="I17" s="168"/>
      <c r="J17" s="168"/>
      <c r="K17" s="126"/>
      <c r="L17" s="127"/>
      <c r="M17" s="161" t="s">
        <v>70</v>
      </c>
      <c r="N17" s="161"/>
      <c r="O17" s="126" t="s">
        <v>136</v>
      </c>
      <c r="P17" s="127"/>
      <c r="Q17" s="127"/>
      <c r="R17" s="68" t="s">
        <v>1</v>
      </c>
      <c r="S17" s="7"/>
      <c r="T17" s="69" t="s">
        <v>66</v>
      </c>
      <c r="U17" s="128" t="s">
        <v>136</v>
      </c>
      <c r="V17" s="129"/>
      <c r="W17" s="129"/>
      <c r="X17" s="69" t="s">
        <v>1</v>
      </c>
      <c r="Y17" s="8"/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190" t="s">
        <v>130</v>
      </c>
      <c r="V18" s="191"/>
      <c r="W18" s="191"/>
      <c r="X18" s="191"/>
      <c r="Y18" s="191"/>
      <c r="Z18" s="74" t="str">
        <f>リスト!H19</f>
        <v>★</v>
      </c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169" t="s">
        <v>87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159" t="s">
        <v>80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60"/>
    </row>
    <row r="21" spans="1:38" s="1" customFormat="1" ht="27" customHeight="1">
      <c r="A21" s="173" t="s">
        <v>40</v>
      </c>
      <c r="B21" s="174"/>
      <c r="C21" s="174"/>
      <c r="D21" s="174"/>
      <c r="E21" s="174"/>
      <c r="F21" s="174"/>
      <c r="G21" s="174"/>
      <c r="H21" s="199"/>
      <c r="I21" s="200"/>
      <c r="J21" s="200"/>
      <c r="K21" s="200"/>
      <c r="L21" s="200"/>
      <c r="M21" s="76" t="s">
        <v>17</v>
      </c>
      <c r="N21" s="173" t="s">
        <v>36</v>
      </c>
      <c r="O21" s="174"/>
      <c r="P21" s="174"/>
      <c r="Q21" s="174"/>
      <c r="R21" s="174"/>
      <c r="S21" s="174"/>
      <c r="T21" s="174"/>
      <c r="U21" s="199"/>
      <c r="V21" s="200"/>
      <c r="W21" s="200"/>
      <c r="X21" s="200"/>
      <c r="Y21" s="200"/>
      <c r="Z21" s="76" t="s">
        <v>17</v>
      </c>
    </row>
    <row r="22" spans="1:38" s="15" customFormat="1" ht="27" customHeight="1">
      <c r="A22" s="173" t="s">
        <v>32</v>
      </c>
      <c r="B22" s="174"/>
      <c r="C22" s="174"/>
      <c r="D22" s="174"/>
      <c r="E22" s="174"/>
      <c r="F22" s="174"/>
      <c r="G22" s="192"/>
      <c r="H22" s="193"/>
      <c r="I22" s="194"/>
      <c r="J22" s="194"/>
      <c r="K22" s="194"/>
      <c r="L22" s="194"/>
      <c r="M22" s="76" t="s">
        <v>17</v>
      </c>
      <c r="N22" s="195" t="s">
        <v>55</v>
      </c>
      <c r="O22" s="196"/>
      <c r="P22" s="196"/>
      <c r="Q22" s="196"/>
      <c r="R22" s="196"/>
      <c r="S22" s="196"/>
      <c r="T22" s="196"/>
      <c r="U22" s="197"/>
      <c r="V22" s="198"/>
      <c r="W22" s="198"/>
      <c r="X22" s="198"/>
      <c r="Y22" s="198"/>
      <c r="Z22" s="76" t="s">
        <v>17</v>
      </c>
    </row>
    <row r="23" spans="1:38" s="15" customFormat="1" ht="27" customHeight="1">
      <c r="A23" s="173" t="s">
        <v>33</v>
      </c>
      <c r="B23" s="174"/>
      <c r="C23" s="174"/>
      <c r="D23" s="174"/>
      <c r="E23" s="174"/>
      <c r="F23" s="174"/>
      <c r="G23" s="192"/>
      <c r="H23" s="193"/>
      <c r="I23" s="194"/>
      <c r="J23" s="194"/>
      <c r="K23" s="194"/>
      <c r="L23" s="194"/>
      <c r="M23" s="76" t="s">
        <v>17</v>
      </c>
      <c r="N23" s="195" t="s">
        <v>56</v>
      </c>
      <c r="O23" s="196"/>
      <c r="P23" s="196"/>
      <c r="Q23" s="196"/>
      <c r="R23" s="196"/>
      <c r="S23" s="196"/>
      <c r="T23" s="196"/>
      <c r="U23" s="197"/>
      <c r="V23" s="198"/>
      <c r="W23" s="198"/>
      <c r="X23" s="198"/>
      <c r="Y23" s="198"/>
      <c r="Z23" s="76" t="s">
        <v>17</v>
      </c>
    </row>
    <row r="24" spans="1:38" s="15" customFormat="1" ht="27" customHeight="1">
      <c r="A24" s="173" t="s">
        <v>34</v>
      </c>
      <c r="B24" s="174"/>
      <c r="C24" s="174"/>
      <c r="D24" s="174"/>
      <c r="E24" s="174"/>
      <c r="F24" s="174"/>
      <c r="G24" s="192"/>
      <c r="H24" s="197"/>
      <c r="I24" s="198"/>
      <c r="J24" s="198"/>
      <c r="K24" s="198"/>
      <c r="L24" s="198"/>
      <c r="M24" s="76" t="s">
        <v>17</v>
      </c>
      <c r="N24" s="195" t="s">
        <v>57</v>
      </c>
      <c r="O24" s="196"/>
      <c r="P24" s="196"/>
      <c r="Q24" s="196"/>
      <c r="R24" s="196"/>
      <c r="S24" s="196"/>
      <c r="T24" s="235"/>
      <c r="U24" s="197"/>
      <c r="V24" s="198"/>
      <c r="W24" s="198"/>
      <c r="X24" s="198"/>
      <c r="Y24" s="198"/>
      <c r="Z24" s="76" t="s">
        <v>17</v>
      </c>
      <c r="AB24" s="11"/>
    </row>
    <row r="25" spans="1:38" s="15" customFormat="1" ht="27" customHeight="1">
      <c r="A25" s="173" t="s">
        <v>35</v>
      </c>
      <c r="B25" s="174"/>
      <c r="C25" s="174"/>
      <c r="D25" s="174"/>
      <c r="E25" s="174"/>
      <c r="F25" s="174"/>
      <c r="G25" s="192"/>
      <c r="H25" s="197"/>
      <c r="I25" s="198"/>
      <c r="J25" s="198"/>
      <c r="K25" s="198"/>
      <c r="L25" s="198"/>
      <c r="M25" s="76" t="s">
        <v>17</v>
      </c>
      <c r="N25" s="195" t="s">
        <v>58</v>
      </c>
      <c r="O25" s="196"/>
      <c r="P25" s="196"/>
      <c r="Q25" s="196"/>
      <c r="R25" s="196"/>
      <c r="S25" s="196"/>
      <c r="T25" s="235"/>
      <c r="U25" s="197"/>
      <c r="V25" s="198"/>
      <c r="W25" s="198"/>
      <c r="X25" s="198"/>
      <c r="Y25" s="198"/>
      <c r="Z25" s="76" t="s">
        <v>17</v>
      </c>
    </row>
    <row r="26" spans="1:38" s="15" customFormat="1" ht="27" customHeight="1">
      <c r="A26" s="173" t="s">
        <v>143</v>
      </c>
      <c r="B26" s="174"/>
      <c r="C26" s="174"/>
      <c r="D26" s="174"/>
      <c r="E26" s="174"/>
      <c r="F26" s="174"/>
      <c r="G26" s="174"/>
      <c r="H26" s="193"/>
      <c r="I26" s="194"/>
      <c r="J26" s="194"/>
      <c r="K26" s="194"/>
      <c r="L26" s="194"/>
      <c r="M26" s="76" t="s">
        <v>17</v>
      </c>
      <c r="N26" s="173" t="s">
        <v>59</v>
      </c>
      <c r="O26" s="174"/>
      <c r="P26" s="174"/>
      <c r="Q26" s="174"/>
      <c r="R26" s="174"/>
      <c r="S26" s="174"/>
      <c r="T26" s="192"/>
      <c r="U26" s="197"/>
      <c r="V26" s="198"/>
      <c r="W26" s="198"/>
      <c r="X26" s="198"/>
      <c r="Y26" s="198"/>
      <c r="Z26" s="76" t="s">
        <v>17</v>
      </c>
    </row>
    <row r="27" spans="1:38" s="15" customFormat="1" ht="27" customHeight="1">
      <c r="A27" s="159" t="s">
        <v>61</v>
      </c>
      <c r="B27" s="172"/>
      <c r="C27" s="172"/>
      <c r="D27" s="172"/>
      <c r="E27" s="172"/>
      <c r="F27" s="172"/>
      <c r="G27" s="172"/>
      <c r="H27" s="236">
        <f>SUM(H21:L26)</f>
        <v>0</v>
      </c>
      <c r="I27" s="237"/>
      <c r="J27" s="237"/>
      <c r="K27" s="237"/>
      <c r="L27" s="237"/>
      <c r="M27" s="76" t="s">
        <v>17</v>
      </c>
      <c r="N27" s="169" t="s">
        <v>60</v>
      </c>
      <c r="O27" s="170"/>
      <c r="P27" s="170"/>
      <c r="Q27" s="170"/>
      <c r="R27" s="170"/>
      <c r="S27" s="170"/>
      <c r="T27" s="170"/>
      <c r="U27" s="238">
        <f>(U21+U23+U24+U25+U26)-U22</f>
        <v>0</v>
      </c>
      <c r="V27" s="239"/>
      <c r="W27" s="239"/>
      <c r="X27" s="239"/>
      <c r="Y27" s="239"/>
      <c r="Z27" s="76" t="s">
        <v>17</v>
      </c>
    </row>
    <row r="28" spans="1:38" s="15" customFormat="1" ht="27" customHeight="1">
      <c r="A28" s="272" t="s">
        <v>18</v>
      </c>
      <c r="B28" s="272"/>
      <c r="C28" s="272"/>
      <c r="D28" s="272"/>
      <c r="E28" s="272"/>
      <c r="F28" s="272"/>
      <c r="G28" s="272"/>
      <c r="H28" s="273">
        <f>H27-U27</f>
        <v>0</v>
      </c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4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257" t="s">
        <v>132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</row>
    <row r="30" spans="1:38" ht="42.75" customHeight="1">
      <c r="A30" s="201" t="s">
        <v>91</v>
      </c>
      <c r="B30" s="202"/>
      <c r="C30" s="202"/>
      <c r="D30" s="202"/>
      <c r="E30" s="202"/>
      <c r="F30" s="202"/>
      <c r="G30" s="202"/>
      <c r="H30" s="203"/>
      <c r="I30" s="201" t="s">
        <v>16</v>
      </c>
      <c r="J30" s="202"/>
      <c r="K30" s="202"/>
      <c r="L30" s="202"/>
      <c r="M30" s="203"/>
      <c r="N30" s="204" t="s">
        <v>43</v>
      </c>
      <c r="O30" s="202"/>
      <c r="P30" s="202"/>
      <c r="Q30" s="203"/>
      <c r="R30" s="204" t="s">
        <v>15</v>
      </c>
      <c r="S30" s="205"/>
      <c r="T30" s="205"/>
      <c r="U30" s="205"/>
      <c r="V30" s="205"/>
      <c r="W30" s="206"/>
      <c r="X30" s="204" t="s">
        <v>14</v>
      </c>
      <c r="Y30" s="205"/>
      <c r="Z30" s="206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207"/>
      <c r="B31" s="208"/>
      <c r="C31" s="208"/>
      <c r="D31" s="208"/>
      <c r="E31" s="208"/>
      <c r="F31" s="208"/>
      <c r="G31" s="208"/>
      <c r="H31" s="209"/>
      <c r="I31" s="213"/>
      <c r="J31" s="214"/>
      <c r="K31" s="214"/>
      <c r="L31" s="214"/>
      <c r="M31" s="215"/>
      <c r="N31" s="219"/>
      <c r="O31" s="220"/>
      <c r="P31" s="220"/>
      <c r="Q31" s="223" t="s">
        <v>13</v>
      </c>
      <c r="R31" s="225"/>
      <c r="S31" s="226"/>
      <c r="T31" s="17" t="s">
        <v>8</v>
      </c>
      <c r="U31" s="95"/>
      <c r="V31" s="17" t="s">
        <v>7</v>
      </c>
      <c r="W31" s="18" t="s">
        <v>9</v>
      </c>
      <c r="X31" s="227" t="s">
        <v>136</v>
      </c>
      <c r="Y31" s="228"/>
      <c r="Z31" s="229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210"/>
      <c r="B32" s="211"/>
      <c r="C32" s="211"/>
      <c r="D32" s="211"/>
      <c r="E32" s="211"/>
      <c r="F32" s="211"/>
      <c r="G32" s="211"/>
      <c r="H32" s="212"/>
      <c r="I32" s="216"/>
      <c r="J32" s="217"/>
      <c r="K32" s="217"/>
      <c r="L32" s="217"/>
      <c r="M32" s="218"/>
      <c r="N32" s="221"/>
      <c r="O32" s="222"/>
      <c r="P32" s="222"/>
      <c r="Q32" s="224"/>
      <c r="R32" s="233"/>
      <c r="S32" s="234"/>
      <c r="T32" s="19" t="s">
        <v>8</v>
      </c>
      <c r="U32" s="96"/>
      <c r="V32" s="19" t="s">
        <v>7</v>
      </c>
      <c r="W32" s="20" t="s">
        <v>6</v>
      </c>
      <c r="X32" s="230"/>
      <c r="Y32" s="231"/>
      <c r="Z32" s="23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207"/>
      <c r="B33" s="208"/>
      <c r="C33" s="208"/>
      <c r="D33" s="208"/>
      <c r="E33" s="208"/>
      <c r="F33" s="208"/>
      <c r="G33" s="208"/>
      <c r="H33" s="209"/>
      <c r="I33" s="213"/>
      <c r="J33" s="214"/>
      <c r="K33" s="214"/>
      <c r="L33" s="214"/>
      <c r="M33" s="215"/>
      <c r="N33" s="219"/>
      <c r="O33" s="220"/>
      <c r="P33" s="220"/>
      <c r="Q33" s="223" t="s">
        <v>13</v>
      </c>
      <c r="R33" s="225"/>
      <c r="S33" s="226"/>
      <c r="T33" s="17" t="s">
        <v>8</v>
      </c>
      <c r="U33" s="95"/>
      <c r="V33" s="17" t="s">
        <v>7</v>
      </c>
      <c r="W33" s="18" t="s">
        <v>9</v>
      </c>
      <c r="X33" s="227"/>
      <c r="Y33" s="228"/>
      <c r="Z33" s="229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210"/>
      <c r="B34" s="211"/>
      <c r="C34" s="211"/>
      <c r="D34" s="211"/>
      <c r="E34" s="211"/>
      <c r="F34" s="211"/>
      <c r="G34" s="211"/>
      <c r="H34" s="212"/>
      <c r="I34" s="216"/>
      <c r="J34" s="217"/>
      <c r="K34" s="217"/>
      <c r="L34" s="217"/>
      <c r="M34" s="218"/>
      <c r="N34" s="221"/>
      <c r="O34" s="222"/>
      <c r="P34" s="222"/>
      <c r="Q34" s="224"/>
      <c r="R34" s="233"/>
      <c r="S34" s="234"/>
      <c r="T34" s="19" t="s">
        <v>8</v>
      </c>
      <c r="U34" s="96"/>
      <c r="V34" s="19" t="s">
        <v>7</v>
      </c>
      <c r="W34" s="20" t="s">
        <v>6</v>
      </c>
      <c r="X34" s="230"/>
      <c r="Y34" s="231"/>
      <c r="Z34" s="232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207"/>
      <c r="B35" s="208"/>
      <c r="C35" s="208"/>
      <c r="D35" s="208"/>
      <c r="E35" s="208"/>
      <c r="F35" s="208"/>
      <c r="G35" s="208"/>
      <c r="H35" s="209"/>
      <c r="I35" s="213"/>
      <c r="J35" s="214"/>
      <c r="K35" s="214"/>
      <c r="L35" s="214"/>
      <c r="M35" s="215"/>
      <c r="N35" s="219"/>
      <c r="O35" s="220"/>
      <c r="P35" s="220"/>
      <c r="Q35" s="223" t="s">
        <v>13</v>
      </c>
      <c r="R35" s="225"/>
      <c r="S35" s="226"/>
      <c r="T35" s="21" t="s">
        <v>8</v>
      </c>
      <c r="U35" s="97"/>
      <c r="V35" s="21" t="s">
        <v>7</v>
      </c>
      <c r="W35" s="22" t="s">
        <v>9</v>
      </c>
      <c r="X35" s="227"/>
      <c r="Y35" s="228"/>
      <c r="Z35" s="229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210"/>
      <c r="B36" s="211"/>
      <c r="C36" s="211"/>
      <c r="D36" s="211"/>
      <c r="E36" s="211"/>
      <c r="F36" s="211"/>
      <c r="G36" s="211"/>
      <c r="H36" s="212"/>
      <c r="I36" s="216"/>
      <c r="J36" s="217"/>
      <c r="K36" s="217"/>
      <c r="L36" s="217"/>
      <c r="M36" s="218"/>
      <c r="N36" s="221"/>
      <c r="O36" s="222"/>
      <c r="P36" s="222"/>
      <c r="Q36" s="224"/>
      <c r="R36" s="233"/>
      <c r="S36" s="234"/>
      <c r="T36" s="19" t="s">
        <v>8</v>
      </c>
      <c r="U36" s="96"/>
      <c r="V36" s="19" t="s">
        <v>7</v>
      </c>
      <c r="W36" s="20" t="s">
        <v>6</v>
      </c>
      <c r="X36" s="230"/>
      <c r="Y36" s="231"/>
      <c r="Z36" s="232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207"/>
      <c r="B37" s="208"/>
      <c r="C37" s="208"/>
      <c r="D37" s="208"/>
      <c r="E37" s="208"/>
      <c r="F37" s="208"/>
      <c r="G37" s="208"/>
      <c r="H37" s="209"/>
      <c r="I37" s="213"/>
      <c r="J37" s="214"/>
      <c r="K37" s="214"/>
      <c r="L37" s="214"/>
      <c r="M37" s="215"/>
      <c r="N37" s="219"/>
      <c r="O37" s="220"/>
      <c r="P37" s="220"/>
      <c r="Q37" s="223" t="s">
        <v>13</v>
      </c>
      <c r="R37" s="225"/>
      <c r="S37" s="226"/>
      <c r="T37" s="21" t="s">
        <v>8</v>
      </c>
      <c r="U37" s="97"/>
      <c r="V37" s="21" t="s">
        <v>7</v>
      </c>
      <c r="W37" s="22" t="s">
        <v>9</v>
      </c>
      <c r="X37" s="227"/>
      <c r="Y37" s="228"/>
      <c r="Z37" s="229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210"/>
      <c r="B38" s="211"/>
      <c r="C38" s="211"/>
      <c r="D38" s="211"/>
      <c r="E38" s="211"/>
      <c r="F38" s="211"/>
      <c r="G38" s="211"/>
      <c r="H38" s="212"/>
      <c r="I38" s="216"/>
      <c r="J38" s="217"/>
      <c r="K38" s="217"/>
      <c r="L38" s="217"/>
      <c r="M38" s="218"/>
      <c r="N38" s="221"/>
      <c r="O38" s="222"/>
      <c r="P38" s="222"/>
      <c r="Q38" s="224"/>
      <c r="R38" s="233"/>
      <c r="S38" s="234"/>
      <c r="T38" s="19" t="s">
        <v>8</v>
      </c>
      <c r="U38" s="96"/>
      <c r="V38" s="19" t="s">
        <v>7</v>
      </c>
      <c r="W38" s="20" t="s">
        <v>6</v>
      </c>
      <c r="X38" s="230"/>
      <c r="Y38" s="231"/>
      <c r="Z38" s="232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257" t="s">
        <v>142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</row>
    <row r="41" spans="1:38" s="1" customFormat="1" ht="30" customHeight="1">
      <c r="A41" s="258" t="s">
        <v>12</v>
      </c>
      <c r="B41" s="259"/>
      <c r="C41" s="258" t="s">
        <v>64</v>
      </c>
      <c r="D41" s="260"/>
      <c r="E41" s="260"/>
      <c r="F41" s="260"/>
      <c r="G41" s="260"/>
      <c r="H41" s="260"/>
      <c r="I41" s="260"/>
      <c r="J41" s="260"/>
      <c r="K41" s="261"/>
      <c r="L41" s="262" t="s">
        <v>11</v>
      </c>
      <c r="M41" s="260"/>
      <c r="N41" s="260"/>
      <c r="O41" s="260"/>
      <c r="P41" s="260"/>
      <c r="Q41" s="260"/>
      <c r="R41" s="260"/>
      <c r="S41" s="260"/>
      <c r="T41" s="261"/>
      <c r="U41" s="263" t="s">
        <v>10</v>
      </c>
      <c r="V41" s="263"/>
      <c r="W41" s="263"/>
      <c r="X41" s="263"/>
      <c r="Y41" s="263"/>
      <c r="Z41" s="263"/>
    </row>
    <row r="42" spans="1:38" s="1" customFormat="1" ht="15" customHeight="1">
      <c r="A42" s="264" t="s">
        <v>136</v>
      </c>
      <c r="B42" s="265"/>
      <c r="C42" s="266"/>
      <c r="D42" s="267"/>
      <c r="E42" s="267"/>
      <c r="F42" s="267"/>
      <c r="G42" s="267"/>
      <c r="H42" s="267"/>
      <c r="I42" s="267"/>
      <c r="J42" s="267"/>
      <c r="K42" s="268"/>
      <c r="L42" s="249"/>
      <c r="M42" s="250"/>
      <c r="N42" s="250"/>
      <c r="O42" s="250"/>
      <c r="P42" s="250"/>
      <c r="Q42" s="250"/>
      <c r="R42" s="250"/>
      <c r="S42" s="250"/>
      <c r="T42" s="251"/>
      <c r="U42" s="225"/>
      <c r="V42" s="226"/>
      <c r="W42" s="85" t="s">
        <v>8</v>
      </c>
      <c r="X42" s="9"/>
      <c r="Y42" s="86" t="s">
        <v>7</v>
      </c>
      <c r="Z42" s="87" t="s">
        <v>9</v>
      </c>
    </row>
    <row r="43" spans="1:38" s="1" customFormat="1" ht="15" customHeight="1">
      <c r="A43" s="264"/>
      <c r="B43" s="265"/>
      <c r="C43" s="269"/>
      <c r="D43" s="270"/>
      <c r="E43" s="270"/>
      <c r="F43" s="270"/>
      <c r="G43" s="270"/>
      <c r="H43" s="270"/>
      <c r="I43" s="270"/>
      <c r="J43" s="270"/>
      <c r="K43" s="271"/>
      <c r="L43" s="252"/>
      <c r="M43" s="253"/>
      <c r="N43" s="253"/>
      <c r="O43" s="253"/>
      <c r="P43" s="253"/>
      <c r="Q43" s="253"/>
      <c r="R43" s="253"/>
      <c r="S43" s="253"/>
      <c r="T43" s="254"/>
      <c r="U43" s="255"/>
      <c r="V43" s="256"/>
      <c r="W43" s="88" t="s">
        <v>8</v>
      </c>
      <c r="X43" s="10"/>
      <c r="Y43" s="89" t="s">
        <v>7</v>
      </c>
      <c r="Z43" s="90" t="s">
        <v>6</v>
      </c>
    </row>
    <row r="44" spans="1:38" s="1" customFormat="1" ht="15" customHeight="1">
      <c r="A44" s="264"/>
      <c r="B44" s="265"/>
      <c r="C44" s="281"/>
      <c r="D44" s="282"/>
      <c r="E44" s="282"/>
      <c r="F44" s="282"/>
      <c r="G44" s="282"/>
      <c r="H44" s="282"/>
      <c r="I44" s="282"/>
      <c r="J44" s="282"/>
      <c r="K44" s="283"/>
      <c r="L44" s="249"/>
      <c r="M44" s="250"/>
      <c r="N44" s="250"/>
      <c r="O44" s="250"/>
      <c r="P44" s="250"/>
      <c r="Q44" s="250"/>
      <c r="R44" s="250"/>
      <c r="S44" s="250"/>
      <c r="T44" s="251"/>
      <c r="U44" s="225"/>
      <c r="V44" s="226"/>
      <c r="W44" s="85" t="s">
        <v>8</v>
      </c>
      <c r="X44" s="9"/>
      <c r="Y44" s="86" t="s">
        <v>7</v>
      </c>
      <c r="Z44" s="87" t="s">
        <v>9</v>
      </c>
    </row>
    <row r="45" spans="1:38" s="1" customFormat="1" ht="15" customHeight="1">
      <c r="A45" s="264"/>
      <c r="B45" s="265"/>
      <c r="C45" s="284"/>
      <c r="D45" s="285"/>
      <c r="E45" s="285"/>
      <c r="F45" s="285"/>
      <c r="G45" s="285"/>
      <c r="H45" s="285"/>
      <c r="I45" s="285"/>
      <c r="J45" s="285"/>
      <c r="K45" s="286"/>
      <c r="L45" s="252"/>
      <c r="M45" s="253"/>
      <c r="N45" s="253"/>
      <c r="O45" s="253"/>
      <c r="P45" s="253"/>
      <c r="Q45" s="253"/>
      <c r="R45" s="253"/>
      <c r="S45" s="253"/>
      <c r="T45" s="254"/>
      <c r="U45" s="255"/>
      <c r="V45" s="256"/>
      <c r="W45" s="88" t="s">
        <v>8</v>
      </c>
      <c r="X45" s="10"/>
      <c r="Y45" s="89" t="s">
        <v>7</v>
      </c>
      <c r="Z45" s="90" t="s">
        <v>6</v>
      </c>
    </row>
    <row r="46" spans="1:38" ht="15" customHeight="1">
      <c r="A46" s="264"/>
      <c r="B46" s="265"/>
      <c r="C46" s="266"/>
      <c r="D46" s="267"/>
      <c r="E46" s="267"/>
      <c r="F46" s="267"/>
      <c r="G46" s="267"/>
      <c r="H46" s="267"/>
      <c r="I46" s="267"/>
      <c r="J46" s="267"/>
      <c r="K46" s="268"/>
      <c r="L46" s="249"/>
      <c r="M46" s="250"/>
      <c r="N46" s="250"/>
      <c r="O46" s="250"/>
      <c r="P46" s="250"/>
      <c r="Q46" s="250"/>
      <c r="R46" s="250"/>
      <c r="S46" s="250"/>
      <c r="T46" s="251"/>
      <c r="U46" s="225"/>
      <c r="V46" s="226"/>
      <c r="W46" s="85" t="s">
        <v>8</v>
      </c>
      <c r="X46" s="9"/>
      <c r="Y46" s="86" t="s">
        <v>7</v>
      </c>
      <c r="Z46" s="87" t="s">
        <v>9</v>
      </c>
    </row>
    <row r="47" spans="1:38" ht="15" customHeight="1">
      <c r="A47" s="264"/>
      <c r="B47" s="265"/>
      <c r="C47" s="269"/>
      <c r="D47" s="270"/>
      <c r="E47" s="270"/>
      <c r="F47" s="270"/>
      <c r="G47" s="270"/>
      <c r="H47" s="270"/>
      <c r="I47" s="270"/>
      <c r="J47" s="270"/>
      <c r="K47" s="271"/>
      <c r="L47" s="252"/>
      <c r="M47" s="253"/>
      <c r="N47" s="253"/>
      <c r="O47" s="253"/>
      <c r="P47" s="253"/>
      <c r="Q47" s="253"/>
      <c r="R47" s="253"/>
      <c r="S47" s="253"/>
      <c r="T47" s="254"/>
      <c r="U47" s="255"/>
      <c r="V47" s="256"/>
      <c r="W47" s="88" t="s">
        <v>8</v>
      </c>
      <c r="X47" s="10"/>
      <c r="Y47" s="89" t="s">
        <v>7</v>
      </c>
      <c r="Z47" s="90" t="s">
        <v>6</v>
      </c>
    </row>
    <row r="48" spans="1:38" s="15" customFormat="1" ht="15" customHeight="1">
      <c r="A48" s="264"/>
      <c r="B48" s="265"/>
      <c r="C48" s="281"/>
      <c r="D48" s="282"/>
      <c r="E48" s="282"/>
      <c r="F48" s="282"/>
      <c r="G48" s="282"/>
      <c r="H48" s="282"/>
      <c r="I48" s="282"/>
      <c r="J48" s="282"/>
      <c r="K48" s="283"/>
      <c r="L48" s="249"/>
      <c r="M48" s="250"/>
      <c r="N48" s="250"/>
      <c r="O48" s="250"/>
      <c r="P48" s="250"/>
      <c r="Q48" s="250"/>
      <c r="R48" s="250"/>
      <c r="S48" s="250"/>
      <c r="T48" s="251"/>
      <c r="U48" s="225"/>
      <c r="V48" s="226"/>
      <c r="W48" s="85" t="s">
        <v>8</v>
      </c>
      <c r="X48" s="9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264"/>
      <c r="B49" s="265"/>
      <c r="C49" s="284"/>
      <c r="D49" s="285"/>
      <c r="E49" s="285"/>
      <c r="F49" s="285"/>
      <c r="G49" s="285"/>
      <c r="H49" s="285"/>
      <c r="I49" s="285"/>
      <c r="J49" s="285"/>
      <c r="K49" s="286"/>
      <c r="L49" s="252"/>
      <c r="M49" s="253"/>
      <c r="N49" s="253"/>
      <c r="O49" s="253"/>
      <c r="P49" s="253"/>
      <c r="Q49" s="253"/>
      <c r="R49" s="253"/>
      <c r="S49" s="253"/>
      <c r="T49" s="254"/>
      <c r="U49" s="255"/>
      <c r="V49" s="256"/>
      <c r="W49" s="88" t="s">
        <v>8</v>
      </c>
      <c r="X49" s="10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275" t="s">
        <v>93</v>
      </c>
      <c r="B52" s="276"/>
      <c r="C52" s="276"/>
      <c r="D52" s="276"/>
      <c r="E52" s="276"/>
      <c r="F52" s="277"/>
      <c r="G52" s="278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80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2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5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5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5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122" t="s">
        <v>147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sheetProtection algorithmName="SHA-512" hashValue="kssxCetogyeL3SAdoXmb2Ob2FkjRRi8gAv0JzE89myfyBt0Dt9WPIc4HI1og73Br1fod4LGhkl8Wh/w4E4jj3w==" saltValue="ViVcmhyj2vlRb/cU1COqcw==" spinCount="100000" sheet="1" scenarios="1"/>
  <mergeCells count="141">
    <mergeCell ref="X33:Z34"/>
    <mergeCell ref="R34:S34"/>
    <mergeCell ref="A35:H36"/>
    <mergeCell ref="I35:M36"/>
    <mergeCell ref="N35:P36"/>
    <mergeCell ref="Q35:Q36"/>
    <mergeCell ref="X12:Z12"/>
    <mergeCell ref="I13:J13"/>
    <mergeCell ref="K13:O13"/>
    <mergeCell ref="P13:Q13"/>
    <mergeCell ref="R13:S13"/>
    <mergeCell ref="U13:V13"/>
    <mergeCell ref="X13:Y13"/>
    <mergeCell ref="R35:S35"/>
    <mergeCell ref="X35:Z36"/>
    <mergeCell ref="R36:S36"/>
    <mergeCell ref="N33:P34"/>
    <mergeCell ref="A26:G26"/>
    <mergeCell ref="H26:L26"/>
    <mergeCell ref="N26:T26"/>
    <mergeCell ref="U26:Y26"/>
    <mergeCell ref="A27:G27"/>
    <mergeCell ref="Q33:Q34"/>
    <mergeCell ref="R33:S33"/>
    <mergeCell ref="A37:H38"/>
    <mergeCell ref="I37:M38"/>
    <mergeCell ref="N37:P38"/>
    <mergeCell ref="Q37:Q38"/>
    <mergeCell ref="R37:S37"/>
    <mergeCell ref="X37:Z38"/>
    <mergeCell ref="R38:S38"/>
    <mergeCell ref="A52:F52"/>
    <mergeCell ref="G52:Z52"/>
    <mergeCell ref="A48:B49"/>
    <mergeCell ref="C48:K49"/>
    <mergeCell ref="L48:T49"/>
    <mergeCell ref="U48:V48"/>
    <mergeCell ref="U49:V49"/>
    <mergeCell ref="A44:B45"/>
    <mergeCell ref="C44:K45"/>
    <mergeCell ref="L44:T45"/>
    <mergeCell ref="U44:V44"/>
    <mergeCell ref="U45:V45"/>
    <mergeCell ref="A46:B47"/>
    <mergeCell ref="C46:K47"/>
    <mergeCell ref="A54:Z54"/>
    <mergeCell ref="A56:Z56"/>
    <mergeCell ref="A59:Z59"/>
    <mergeCell ref="A62:Z62"/>
    <mergeCell ref="A12:C12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28:G28"/>
    <mergeCell ref="H28:Y28"/>
    <mergeCell ref="A29:Z29"/>
    <mergeCell ref="A30:H30"/>
    <mergeCell ref="A33:H34"/>
    <mergeCell ref="I33:M34"/>
    <mergeCell ref="A24:G24"/>
    <mergeCell ref="H24:L24"/>
    <mergeCell ref="N24:T24"/>
    <mergeCell ref="U24:Y24"/>
    <mergeCell ref="A25:G25"/>
    <mergeCell ref="H25:L25"/>
    <mergeCell ref="N25:T25"/>
    <mergeCell ref="U25:Y25"/>
    <mergeCell ref="H27:L27"/>
    <mergeCell ref="N27:T27"/>
    <mergeCell ref="U27:Y27"/>
    <mergeCell ref="I30:M30"/>
    <mergeCell ref="N30:Q30"/>
    <mergeCell ref="R30:W30"/>
    <mergeCell ref="X30:Z30"/>
    <mergeCell ref="A31:H32"/>
    <mergeCell ref="I31:M32"/>
    <mergeCell ref="N31:P32"/>
    <mergeCell ref="Q31:Q32"/>
    <mergeCell ref="R31:S31"/>
    <mergeCell ref="X31:Z32"/>
    <mergeCell ref="R32:S32"/>
    <mergeCell ref="A22:G22"/>
    <mergeCell ref="H22:L22"/>
    <mergeCell ref="N22:T22"/>
    <mergeCell ref="U22:Y22"/>
    <mergeCell ref="A23:G23"/>
    <mergeCell ref="H23:L23"/>
    <mergeCell ref="N23:T23"/>
    <mergeCell ref="U23:Y23"/>
    <mergeCell ref="H21:L21"/>
    <mergeCell ref="N21:T21"/>
    <mergeCell ref="U21:Y21"/>
    <mergeCell ref="N20:Z20"/>
    <mergeCell ref="A21:G21"/>
    <mergeCell ref="K17:L17"/>
    <mergeCell ref="M17:N17"/>
    <mergeCell ref="A14:C17"/>
    <mergeCell ref="D14:J14"/>
    <mergeCell ref="K14:R14"/>
    <mergeCell ref="S14:Z14"/>
    <mergeCell ref="D15:J15"/>
    <mergeCell ref="K15:R15"/>
    <mergeCell ref="D16:J16"/>
    <mergeCell ref="K16:N16"/>
    <mergeCell ref="O16:T16"/>
    <mergeCell ref="U16:Z16"/>
    <mergeCell ref="U18:Y18"/>
    <mergeCell ref="D13:H13"/>
    <mergeCell ref="A13:C13"/>
    <mergeCell ref="A67:Z68"/>
    <mergeCell ref="S15:Z15"/>
    <mergeCell ref="O17:Q17"/>
    <mergeCell ref="U17:W17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V12:W12"/>
    <mergeCell ref="D11:F11"/>
    <mergeCell ref="G11:V11"/>
    <mergeCell ref="D12:F12"/>
    <mergeCell ref="H12:I12"/>
    <mergeCell ref="K12:L12"/>
    <mergeCell ref="D17:J17"/>
    <mergeCell ref="A20:M20"/>
  </mergeCells>
  <phoneticPr fontId="1"/>
  <dataValidations count="5">
    <dataValidation type="whole" allowBlank="1" showErrorMessage="1" error="1~12の数字を入力してください" sqref="W3" xr:uid="{2DB047FB-48FF-4B74-8117-F38EC5D2DC80}">
      <formula1>1</formula1>
      <formula2>12</formula2>
    </dataValidation>
    <dataValidation type="list" allowBlank="1" showInputMessage="1" showErrorMessage="1" sqref="BC2" xr:uid="{91C632B9-EA28-4C77-B8A8-8D79F9CE684D}">
      <formula1>"a,b"</formula1>
    </dataValidation>
    <dataValidation type="list" allowBlank="1" showInputMessage="1" showErrorMessage="1" sqref="BC18 BC15:BC16" xr:uid="{7E0B86ED-B79B-4A48-9881-2DC418A34CD7}">
      <formula1>"　"</formula1>
    </dataValidation>
    <dataValidation type="whole" errorStyle="warning" operator="greaterThanOrEqual" allowBlank="1" showInputMessage="1" showErrorMessage="1" error="0以上の整数を入力してください。" sqref="H21:L26 U21:Y21 U23:Y26" xr:uid="{4E5F913B-00FF-4CEF-BB64-EB465FB9DF5A}">
      <formula1>0</formula1>
    </dataValidation>
    <dataValidation type="whole" operator="greaterThanOrEqual" allowBlank="1" showInputMessage="1" showErrorMessage="1" errorTitle="【学費免除額の入力】" error="0以上の整数を入力してください。" sqref="U22:Y22" xr:uid="{44501226-A4C4-4894-AF34-6EB4F75AE683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83D3B38B-7A10-4BF3-9AF9-D3F8A9992219}">
          <x14:formula1>
            <xm:f>リスト!$O$2:$O$5</xm:f>
          </x14:formula1>
          <xm:sqref>X12:Z12</xm:sqref>
        </x14:dataValidation>
        <x14:dataValidation type="list" allowBlank="1" showInputMessage="1" showErrorMessage="1" xr:uid="{94689F16-12EA-4856-82C8-134DDDAA8AC6}">
          <x14:formula1>
            <xm:f>リスト!$G$2:$G$5</xm:f>
          </x14:formula1>
          <xm:sqref>X31:Z38</xm:sqref>
        </x14:dataValidation>
        <x14:dataValidation type="list" allowBlank="1" showInputMessage="1" showErrorMessage="1" xr:uid="{822BB072-61FB-44E3-B8B3-2A18233F315A}">
          <x14:formula1>
            <xm:f>リスト!$J$2:$J$4</xm:f>
          </x14:formula1>
          <xm:sqref>A42:B49</xm:sqref>
        </x14:dataValidation>
        <x14:dataValidation type="list" allowBlank="1" showInputMessage="1" showErrorMessage="1" xr:uid="{D5D6778D-3F01-4B89-BE9D-37767A13C127}">
          <x14:formula1>
            <xm:f>リスト!$G$3:$G$5</xm:f>
          </x14:formula1>
          <xm:sqref>X53:Z56 X58:Z59 X61:Z62</xm:sqref>
        </x14:dataValidation>
        <x14:dataValidation type="list" allowBlank="1" showInputMessage="1" showErrorMessage="1" xr:uid="{C77FE3A0-14F1-4B2D-A76D-6E3C5B661475}">
          <x14:formula1>
            <xm:f>リスト!$U$2:$U$12</xm:f>
          </x14:formula1>
          <xm:sqref>U17:W17</xm:sqref>
        </x14:dataValidation>
        <x14:dataValidation type="list" allowBlank="1" showInputMessage="1" showErrorMessage="1" xr:uid="{34C89D5D-C8E1-4421-9428-7A9D63DA051E}">
          <x14:formula1>
            <xm:f>リスト!$D$2:$D$6</xm:f>
          </x14:formula1>
          <xm:sqref>K13:O13</xm:sqref>
        </x14:dataValidation>
        <x14:dataValidation type="list" allowBlank="1" showInputMessage="1" showErrorMessage="1" errorTitle="リストから選択してください。" xr:uid="{4EAB5E9C-3042-42F1-8B7E-F688DC25BE0C}">
          <x14:formula1>
            <xm:f>リスト!$A$2:$A$13</xm:f>
          </x14:formula1>
          <xm:sqref>D17:J17</xm:sqref>
        </x14:dataValidation>
        <x14:dataValidation type="list" allowBlank="1" showInputMessage="1" showErrorMessage="1" xr:uid="{73937D26-4BC9-4EF0-A88F-98E2DC3A67AD}">
          <x14:formula1>
            <xm:f>リスト!$L$2:$L$50</xm:f>
          </x14:formula1>
          <xm:sqref>D12:F12</xm:sqref>
        </x14:dataValidation>
        <x14:dataValidation type="list" allowBlank="1" showInputMessage="1" showErrorMessage="1" xr:uid="{9D96407A-775D-477C-B591-8065799C8700}">
          <x14:formula1>
            <xm:f>リスト!$V$2:$V$4</xm:f>
          </x14:formula1>
          <xm:sqref>R13:S13</xm:sqref>
        </x14:dataValidation>
        <x14:dataValidation type="list" allowBlank="1" showInputMessage="1" showErrorMessage="1" xr:uid="{626A875C-2E47-442C-AAB7-B410AC23892B}">
          <x14:formula1>
            <xm:f>リスト!$S$2:$S$13</xm:f>
          </x14:formula1>
          <xm:sqref>O17:Q17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89EB-ECB9-47EF-A243-C4AB06EFABE7}">
  <sheetPr>
    <tabColor theme="7" tint="0.79998168889431442"/>
    <pageSetUpPr fitToPage="1"/>
  </sheetPr>
  <dimension ref="A1:AL94"/>
  <sheetViews>
    <sheetView tabSelected="1"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130" t="s">
        <v>81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131" t="s">
        <v>2</v>
      </c>
      <c r="T3" s="131"/>
      <c r="U3" s="47">
        <v>5</v>
      </c>
      <c r="V3" s="43" t="s">
        <v>8</v>
      </c>
      <c r="W3" s="99">
        <v>5</v>
      </c>
      <c r="X3" s="43" t="s">
        <v>7</v>
      </c>
      <c r="Y3" s="99">
        <v>10</v>
      </c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132" t="s">
        <v>131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B6" s="50"/>
      <c r="AC6" s="50"/>
      <c r="AD6" s="50"/>
      <c r="AE6" s="50"/>
      <c r="AF6" s="50"/>
      <c r="AG6" s="50"/>
      <c r="AH6" s="50"/>
    </row>
    <row r="7" spans="1:35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134" t="s">
        <v>72</v>
      </c>
      <c r="B9" s="135"/>
      <c r="C9" s="136"/>
      <c r="D9" s="142" t="s">
        <v>71</v>
      </c>
      <c r="E9" s="142"/>
      <c r="F9" s="143"/>
      <c r="G9" s="419" t="s">
        <v>117</v>
      </c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20"/>
      <c r="W9" s="421" t="s">
        <v>85</v>
      </c>
      <c r="X9" s="422"/>
      <c r="Y9" s="422"/>
      <c r="Z9" s="423"/>
    </row>
    <row r="10" spans="1:35" ht="30.95" customHeight="1">
      <c r="A10" s="137"/>
      <c r="B10" s="133"/>
      <c r="C10" s="138"/>
      <c r="D10" s="155" t="s">
        <v>74</v>
      </c>
      <c r="E10" s="155"/>
      <c r="F10" s="156"/>
      <c r="G10" s="430" t="s">
        <v>116</v>
      </c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1"/>
      <c r="W10" s="424"/>
      <c r="X10" s="425"/>
      <c r="Y10" s="425"/>
      <c r="Z10" s="426"/>
    </row>
    <row r="11" spans="1:35" ht="30.95" customHeight="1">
      <c r="A11" s="139"/>
      <c r="B11" s="140"/>
      <c r="C11" s="141"/>
      <c r="D11" s="161" t="s">
        <v>86</v>
      </c>
      <c r="E11" s="161"/>
      <c r="F11" s="162"/>
      <c r="G11" s="416" t="s">
        <v>102</v>
      </c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7"/>
      <c r="W11" s="427"/>
      <c r="X11" s="428"/>
      <c r="Y11" s="428"/>
      <c r="Z11" s="429"/>
    </row>
    <row r="12" spans="1:35" s="1" customFormat="1" ht="30" customHeight="1">
      <c r="A12" s="246" t="s">
        <v>76</v>
      </c>
      <c r="B12" s="247"/>
      <c r="C12" s="248"/>
      <c r="D12" s="412">
        <v>1999</v>
      </c>
      <c r="E12" s="412"/>
      <c r="F12" s="412"/>
      <c r="G12" s="53" t="s">
        <v>1</v>
      </c>
      <c r="H12" s="412">
        <v>5</v>
      </c>
      <c r="I12" s="412"/>
      <c r="J12" s="54" t="s">
        <v>24</v>
      </c>
      <c r="K12" s="418">
        <v>10</v>
      </c>
      <c r="L12" s="418"/>
      <c r="M12" s="55" t="s">
        <v>23</v>
      </c>
      <c r="N12" s="54" t="s">
        <v>82</v>
      </c>
      <c r="O12" s="56"/>
      <c r="P12" s="57"/>
      <c r="Q12" s="57"/>
      <c r="R12" s="57"/>
      <c r="S12" s="57"/>
      <c r="T12" s="58">
        <v>23</v>
      </c>
      <c r="U12" s="59" t="s">
        <v>75</v>
      </c>
      <c r="V12" s="159" t="s">
        <v>52</v>
      </c>
      <c r="W12" s="160"/>
      <c r="X12" s="432" t="s">
        <v>30</v>
      </c>
      <c r="Y12" s="432"/>
      <c r="Z12" s="433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19" t="s">
        <v>115</v>
      </c>
      <c r="B13" s="120"/>
      <c r="C13" s="121"/>
      <c r="D13" s="412" t="s">
        <v>104</v>
      </c>
      <c r="E13" s="412"/>
      <c r="F13" s="412"/>
      <c r="G13" s="412"/>
      <c r="H13" s="413"/>
      <c r="I13" s="119" t="s">
        <v>89</v>
      </c>
      <c r="J13" s="120"/>
      <c r="K13" s="409" t="s">
        <v>138</v>
      </c>
      <c r="L13" s="409"/>
      <c r="M13" s="409"/>
      <c r="N13" s="409"/>
      <c r="O13" s="410"/>
      <c r="P13" s="119" t="s">
        <v>90</v>
      </c>
      <c r="Q13" s="120"/>
      <c r="R13" s="411"/>
      <c r="S13" s="411"/>
      <c r="T13" s="13" t="s">
        <v>1</v>
      </c>
      <c r="U13" s="411"/>
      <c r="V13" s="411"/>
      <c r="W13" s="13" t="s">
        <v>24</v>
      </c>
      <c r="X13" s="411"/>
      <c r="Y13" s="411"/>
      <c r="Z13" s="14" t="s">
        <v>23</v>
      </c>
      <c r="AA13" s="63"/>
      <c r="AB13" s="64"/>
      <c r="AC13" s="64"/>
      <c r="AD13" s="64"/>
    </row>
    <row r="14" spans="1:35" ht="15" customHeight="1">
      <c r="A14" s="134" t="s">
        <v>88</v>
      </c>
      <c r="B14" s="135"/>
      <c r="C14" s="136"/>
      <c r="D14" s="175" t="s">
        <v>67</v>
      </c>
      <c r="E14" s="175"/>
      <c r="F14" s="175"/>
      <c r="G14" s="175"/>
      <c r="H14" s="175"/>
      <c r="I14" s="175"/>
      <c r="J14" s="175"/>
      <c r="K14" s="176" t="s">
        <v>4</v>
      </c>
      <c r="L14" s="177"/>
      <c r="M14" s="177"/>
      <c r="N14" s="177"/>
      <c r="O14" s="177"/>
      <c r="P14" s="177"/>
      <c r="Q14" s="177"/>
      <c r="R14" s="177"/>
      <c r="S14" s="176" t="s">
        <v>73</v>
      </c>
      <c r="T14" s="177"/>
      <c r="U14" s="177"/>
      <c r="V14" s="177"/>
      <c r="W14" s="177"/>
      <c r="X14" s="177"/>
      <c r="Y14" s="177"/>
      <c r="Z14" s="178"/>
    </row>
    <row r="15" spans="1:35" ht="37.5" customHeight="1">
      <c r="A15" s="137"/>
      <c r="B15" s="133"/>
      <c r="C15" s="138"/>
      <c r="D15" s="403" t="s">
        <v>113</v>
      </c>
      <c r="E15" s="403"/>
      <c r="F15" s="403"/>
      <c r="G15" s="403"/>
      <c r="H15" s="403"/>
      <c r="I15" s="403"/>
      <c r="J15" s="403"/>
      <c r="K15" s="404" t="s">
        <v>103</v>
      </c>
      <c r="L15" s="405"/>
      <c r="M15" s="405"/>
      <c r="N15" s="405"/>
      <c r="O15" s="405"/>
      <c r="P15" s="405"/>
      <c r="Q15" s="405"/>
      <c r="R15" s="405"/>
      <c r="S15" s="406" t="s">
        <v>144</v>
      </c>
      <c r="T15" s="407"/>
      <c r="U15" s="407"/>
      <c r="V15" s="407"/>
      <c r="W15" s="407"/>
      <c r="X15" s="407"/>
      <c r="Y15" s="407"/>
      <c r="Z15" s="408"/>
    </row>
    <row r="16" spans="1:35" ht="16.5" customHeight="1">
      <c r="A16" s="137"/>
      <c r="B16" s="133"/>
      <c r="C16" s="138"/>
      <c r="D16" s="182" t="s">
        <v>45</v>
      </c>
      <c r="E16" s="182"/>
      <c r="F16" s="182"/>
      <c r="G16" s="182"/>
      <c r="H16" s="182"/>
      <c r="I16" s="182"/>
      <c r="J16" s="182"/>
      <c r="K16" s="183" t="s">
        <v>46</v>
      </c>
      <c r="L16" s="184"/>
      <c r="M16" s="184"/>
      <c r="N16" s="184"/>
      <c r="O16" s="185" t="s">
        <v>68</v>
      </c>
      <c r="P16" s="186"/>
      <c r="Q16" s="186"/>
      <c r="R16" s="186"/>
      <c r="S16" s="186"/>
      <c r="T16" s="186"/>
      <c r="U16" s="187" t="s">
        <v>69</v>
      </c>
      <c r="V16" s="188"/>
      <c r="W16" s="188"/>
      <c r="X16" s="188"/>
      <c r="Y16" s="188"/>
      <c r="Z16" s="189"/>
      <c r="AA16" s="66"/>
      <c r="AB16" s="67"/>
      <c r="AC16" s="67"/>
      <c r="AD16" s="67"/>
    </row>
    <row r="17" spans="1:38" ht="32.25" customHeight="1">
      <c r="A17" s="139"/>
      <c r="B17" s="140"/>
      <c r="C17" s="141"/>
      <c r="D17" s="398" t="s">
        <v>31</v>
      </c>
      <c r="E17" s="398"/>
      <c r="F17" s="398"/>
      <c r="G17" s="398"/>
      <c r="H17" s="398"/>
      <c r="I17" s="398"/>
      <c r="J17" s="398"/>
      <c r="K17" s="399">
        <v>2</v>
      </c>
      <c r="L17" s="400"/>
      <c r="M17" s="161" t="s">
        <v>70</v>
      </c>
      <c r="N17" s="161"/>
      <c r="O17" s="399">
        <v>2022</v>
      </c>
      <c r="P17" s="400"/>
      <c r="Q17" s="400"/>
      <c r="R17" s="68" t="s">
        <v>1</v>
      </c>
      <c r="S17" s="100">
        <v>4</v>
      </c>
      <c r="T17" s="69" t="s">
        <v>66</v>
      </c>
      <c r="U17" s="401">
        <v>2024</v>
      </c>
      <c r="V17" s="402"/>
      <c r="W17" s="402"/>
      <c r="X17" s="69" t="s">
        <v>1</v>
      </c>
      <c r="Y17" s="101">
        <v>3</v>
      </c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414" t="s">
        <v>125</v>
      </c>
      <c r="V18" s="415"/>
      <c r="W18" s="415"/>
      <c r="X18" s="415"/>
      <c r="Y18" s="415"/>
      <c r="Z18" s="102"/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169" t="s">
        <v>87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159" t="s">
        <v>80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60"/>
    </row>
    <row r="21" spans="1:38" s="1" customFormat="1" ht="27" customHeight="1">
      <c r="A21" s="173" t="s">
        <v>40</v>
      </c>
      <c r="B21" s="174"/>
      <c r="C21" s="174"/>
      <c r="D21" s="174"/>
      <c r="E21" s="174"/>
      <c r="F21" s="174"/>
      <c r="G21" s="174"/>
      <c r="H21" s="396">
        <v>100000</v>
      </c>
      <c r="I21" s="397"/>
      <c r="J21" s="397"/>
      <c r="K21" s="397"/>
      <c r="L21" s="397"/>
      <c r="M21" s="76" t="s">
        <v>17</v>
      </c>
      <c r="N21" s="173" t="s">
        <v>36</v>
      </c>
      <c r="O21" s="174"/>
      <c r="P21" s="174"/>
      <c r="Q21" s="174"/>
      <c r="R21" s="174"/>
      <c r="S21" s="174"/>
      <c r="T21" s="174"/>
      <c r="U21" s="396">
        <v>30000</v>
      </c>
      <c r="V21" s="397"/>
      <c r="W21" s="397"/>
      <c r="X21" s="397"/>
      <c r="Y21" s="397"/>
      <c r="Z21" s="76" t="s">
        <v>17</v>
      </c>
    </row>
    <row r="22" spans="1:38" s="15" customFormat="1" ht="27" customHeight="1">
      <c r="A22" s="173" t="s">
        <v>32</v>
      </c>
      <c r="B22" s="174"/>
      <c r="C22" s="174"/>
      <c r="D22" s="174"/>
      <c r="E22" s="174"/>
      <c r="F22" s="174"/>
      <c r="G22" s="192"/>
      <c r="H22" s="392">
        <v>20000</v>
      </c>
      <c r="I22" s="393"/>
      <c r="J22" s="393"/>
      <c r="K22" s="393"/>
      <c r="L22" s="393"/>
      <c r="M22" s="76" t="s">
        <v>17</v>
      </c>
      <c r="N22" s="195" t="s">
        <v>55</v>
      </c>
      <c r="O22" s="196"/>
      <c r="P22" s="196"/>
      <c r="Q22" s="196"/>
      <c r="R22" s="196"/>
      <c r="S22" s="196"/>
      <c r="T22" s="196"/>
      <c r="U22" s="394">
        <v>0</v>
      </c>
      <c r="V22" s="395"/>
      <c r="W22" s="395"/>
      <c r="X22" s="395"/>
      <c r="Y22" s="395"/>
      <c r="Z22" s="76" t="s">
        <v>17</v>
      </c>
    </row>
    <row r="23" spans="1:38" s="15" customFormat="1" ht="27" customHeight="1">
      <c r="A23" s="173" t="s">
        <v>33</v>
      </c>
      <c r="B23" s="174"/>
      <c r="C23" s="174"/>
      <c r="D23" s="174"/>
      <c r="E23" s="174"/>
      <c r="F23" s="174"/>
      <c r="G23" s="192"/>
      <c r="H23" s="392">
        <v>0</v>
      </c>
      <c r="I23" s="393"/>
      <c r="J23" s="393"/>
      <c r="K23" s="393"/>
      <c r="L23" s="393"/>
      <c r="M23" s="76" t="s">
        <v>17</v>
      </c>
      <c r="N23" s="195" t="s">
        <v>56</v>
      </c>
      <c r="O23" s="196"/>
      <c r="P23" s="196"/>
      <c r="Q23" s="196"/>
      <c r="R23" s="196"/>
      <c r="S23" s="196"/>
      <c r="T23" s="196"/>
      <c r="U23" s="394">
        <v>10000</v>
      </c>
      <c r="V23" s="395"/>
      <c r="W23" s="395"/>
      <c r="X23" s="395"/>
      <c r="Y23" s="395"/>
      <c r="Z23" s="76" t="s">
        <v>17</v>
      </c>
    </row>
    <row r="24" spans="1:38" s="15" customFormat="1" ht="27" customHeight="1">
      <c r="A24" s="173" t="s">
        <v>34</v>
      </c>
      <c r="B24" s="174"/>
      <c r="C24" s="174"/>
      <c r="D24" s="174"/>
      <c r="E24" s="174"/>
      <c r="F24" s="174"/>
      <c r="G24" s="192"/>
      <c r="H24" s="394">
        <v>20000</v>
      </c>
      <c r="I24" s="395"/>
      <c r="J24" s="395"/>
      <c r="K24" s="395"/>
      <c r="L24" s="395"/>
      <c r="M24" s="76" t="s">
        <v>17</v>
      </c>
      <c r="N24" s="195" t="s">
        <v>57</v>
      </c>
      <c r="O24" s="196"/>
      <c r="P24" s="196"/>
      <c r="Q24" s="196"/>
      <c r="R24" s="196"/>
      <c r="S24" s="196"/>
      <c r="T24" s="235"/>
      <c r="U24" s="394">
        <v>20000</v>
      </c>
      <c r="V24" s="395"/>
      <c r="W24" s="395"/>
      <c r="X24" s="395"/>
      <c r="Y24" s="395"/>
      <c r="Z24" s="76" t="s">
        <v>17</v>
      </c>
      <c r="AB24" s="11"/>
    </row>
    <row r="25" spans="1:38" s="15" customFormat="1" ht="27" customHeight="1">
      <c r="A25" s="173" t="s">
        <v>35</v>
      </c>
      <c r="B25" s="174"/>
      <c r="C25" s="174"/>
      <c r="D25" s="174"/>
      <c r="E25" s="174"/>
      <c r="F25" s="174"/>
      <c r="G25" s="192"/>
      <c r="H25" s="394">
        <v>0</v>
      </c>
      <c r="I25" s="395"/>
      <c r="J25" s="395"/>
      <c r="K25" s="395"/>
      <c r="L25" s="395"/>
      <c r="M25" s="76" t="s">
        <v>17</v>
      </c>
      <c r="N25" s="195" t="s">
        <v>58</v>
      </c>
      <c r="O25" s="196"/>
      <c r="P25" s="196"/>
      <c r="Q25" s="196"/>
      <c r="R25" s="196"/>
      <c r="S25" s="196"/>
      <c r="T25" s="235"/>
      <c r="U25" s="394">
        <v>50000</v>
      </c>
      <c r="V25" s="395"/>
      <c r="W25" s="395"/>
      <c r="X25" s="395"/>
      <c r="Y25" s="395"/>
      <c r="Z25" s="76" t="s">
        <v>17</v>
      </c>
    </row>
    <row r="26" spans="1:38" s="15" customFormat="1" ht="27" customHeight="1">
      <c r="A26" s="173" t="s">
        <v>143</v>
      </c>
      <c r="B26" s="174"/>
      <c r="C26" s="174"/>
      <c r="D26" s="174"/>
      <c r="E26" s="174"/>
      <c r="F26" s="174"/>
      <c r="G26" s="174"/>
      <c r="H26" s="392">
        <v>0</v>
      </c>
      <c r="I26" s="393"/>
      <c r="J26" s="393"/>
      <c r="K26" s="393"/>
      <c r="L26" s="393"/>
      <c r="M26" s="76" t="s">
        <v>17</v>
      </c>
      <c r="N26" s="173" t="s">
        <v>59</v>
      </c>
      <c r="O26" s="174"/>
      <c r="P26" s="174"/>
      <c r="Q26" s="174"/>
      <c r="R26" s="174"/>
      <c r="S26" s="174"/>
      <c r="T26" s="192"/>
      <c r="U26" s="394">
        <v>30000</v>
      </c>
      <c r="V26" s="395"/>
      <c r="W26" s="395"/>
      <c r="X26" s="395"/>
      <c r="Y26" s="395"/>
      <c r="Z26" s="76" t="s">
        <v>17</v>
      </c>
    </row>
    <row r="27" spans="1:38" s="15" customFormat="1" ht="27" customHeight="1">
      <c r="A27" s="159" t="s">
        <v>61</v>
      </c>
      <c r="B27" s="172"/>
      <c r="C27" s="172"/>
      <c r="D27" s="172"/>
      <c r="E27" s="172"/>
      <c r="F27" s="172"/>
      <c r="G27" s="172"/>
      <c r="H27" s="236">
        <f>SUM(H21:L26)</f>
        <v>140000</v>
      </c>
      <c r="I27" s="237"/>
      <c r="J27" s="237"/>
      <c r="K27" s="237"/>
      <c r="L27" s="237"/>
      <c r="M27" s="76" t="s">
        <v>17</v>
      </c>
      <c r="N27" s="169" t="s">
        <v>60</v>
      </c>
      <c r="O27" s="170"/>
      <c r="P27" s="170"/>
      <c r="Q27" s="170"/>
      <c r="R27" s="170"/>
      <c r="S27" s="170"/>
      <c r="T27" s="170"/>
      <c r="U27" s="238">
        <f>(U21+U23+U24+U25+U26)-U22</f>
        <v>140000</v>
      </c>
      <c r="V27" s="239"/>
      <c r="W27" s="239"/>
      <c r="X27" s="239"/>
      <c r="Y27" s="239"/>
      <c r="Z27" s="76" t="s">
        <v>17</v>
      </c>
    </row>
    <row r="28" spans="1:38" s="15" customFormat="1" ht="27" customHeight="1">
      <c r="A28" s="272" t="s">
        <v>18</v>
      </c>
      <c r="B28" s="272"/>
      <c r="C28" s="272"/>
      <c r="D28" s="272"/>
      <c r="E28" s="272"/>
      <c r="F28" s="272"/>
      <c r="G28" s="272"/>
      <c r="H28" s="273">
        <f>H27-U27</f>
        <v>0</v>
      </c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4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257" t="s">
        <v>132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</row>
    <row r="30" spans="1:38" ht="42.75" customHeight="1">
      <c r="A30" s="201" t="s">
        <v>91</v>
      </c>
      <c r="B30" s="202"/>
      <c r="C30" s="202"/>
      <c r="D30" s="202"/>
      <c r="E30" s="202"/>
      <c r="F30" s="202"/>
      <c r="G30" s="202"/>
      <c r="H30" s="203"/>
      <c r="I30" s="201" t="s">
        <v>16</v>
      </c>
      <c r="J30" s="202"/>
      <c r="K30" s="202"/>
      <c r="L30" s="202"/>
      <c r="M30" s="203"/>
      <c r="N30" s="204" t="s">
        <v>43</v>
      </c>
      <c r="O30" s="202"/>
      <c r="P30" s="202"/>
      <c r="Q30" s="203"/>
      <c r="R30" s="204" t="s">
        <v>15</v>
      </c>
      <c r="S30" s="205"/>
      <c r="T30" s="205"/>
      <c r="U30" s="205"/>
      <c r="V30" s="205"/>
      <c r="W30" s="206"/>
      <c r="X30" s="204" t="s">
        <v>14</v>
      </c>
      <c r="Y30" s="205"/>
      <c r="Z30" s="206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366" t="s">
        <v>105</v>
      </c>
      <c r="B31" s="367"/>
      <c r="C31" s="367"/>
      <c r="D31" s="367"/>
      <c r="E31" s="367"/>
      <c r="F31" s="367"/>
      <c r="G31" s="367"/>
      <c r="H31" s="368"/>
      <c r="I31" s="372" t="s">
        <v>106</v>
      </c>
      <c r="J31" s="373"/>
      <c r="K31" s="373"/>
      <c r="L31" s="373"/>
      <c r="M31" s="374"/>
      <c r="N31" s="378">
        <v>20000</v>
      </c>
      <c r="O31" s="379"/>
      <c r="P31" s="379"/>
      <c r="Q31" s="223" t="s">
        <v>13</v>
      </c>
      <c r="R31" s="382">
        <v>2023</v>
      </c>
      <c r="S31" s="383"/>
      <c r="T31" s="17" t="s">
        <v>8</v>
      </c>
      <c r="U31" s="103">
        <v>4</v>
      </c>
      <c r="V31" s="17" t="s">
        <v>7</v>
      </c>
      <c r="W31" s="18" t="s">
        <v>9</v>
      </c>
      <c r="X31" s="384" t="s">
        <v>27</v>
      </c>
      <c r="Y31" s="385"/>
      <c r="Z31" s="386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369"/>
      <c r="B32" s="370"/>
      <c r="C32" s="370"/>
      <c r="D32" s="370"/>
      <c r="E32" s="370"/>
      <c r="F32" s="370"/>
      <c r="G32" s="370"/>
      <c r="H32" s="371"/>
      <c r="I32" s="375"/>
      <c r="J32" s="376"/>
      <c r="K32" s="376"/>
      <c r="L32" s="376"/>
      <c r="M32" s="377"/>
      <c r="N32" s="380"/>
      <c r="O32" s="381"/>
      <c r="P32" s="381"/>
      <c r="Q32" s="224"/>
      <c r="R32" s="390">
        <v>2024</v>
      </c>
      <c r="S32" s="391"/>
      <c r="T32" s="19" t="s">
        <v>8</v>
      </c>
      <c r="U32" s="104">
        <v>3</v>
      </c>
      <c r="V32" s="19" t="s">
        <v>7</v>
      </c>
      <c r="W32" s="20" t="s">
        <v>6</v>
      </c>
      <c r="X32" s="387"/>
      <c r="Y32" s="388"/>
      <c r="Z32" s="389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338"/>
      <c r="B33" s="339"/>
      <c r="C33" s="339"/>
      <c r="D33" s="339"/>
      <c r="E33" s="339"/>
      <c r="F33" s="339"/>
      <c r="G33" s="339"/>
      <c r="H33" s="340"/>
      <c r="I33" s="344"/>
      <c r="J33" s="345"/>
      <c r="K33" s="345"/>
      <c r="L33" s="345"/>
      <c r="M33" s="346"/>
      <c r="N33" s="350"/>
      <c r="O33" s="351"/>
      <c r="P33" s="351"/>
      <c r="Q33" s="223" t="s">
        <v>13</v>
      </c>
      <c r="R33" s="364"/>
      <c r="S33" s="365"/>
      <c r="T33" s="17" t="s">
        <v>8</v>
      </c>
      <c r="U33" s="105"/>
      <c r="V33" s="17" t="s">
        <v>7</v>
      </c>
      <c r="W33" s="18" t="s">
        <v>9</v>
      </c>
      <c r="X33" s="356"/>
      <c r="Y33" s="357"/>
      <c r="Z33" s="358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341"/>
      <c r="B34" s="342"/>
      <c r="C34" s="342"/>
      <c r="D34" s="342"/>
      <c r="E34" s="342"/>
      <c r="F34" s="342"/>
      <c r="G34" s="342"/>
      <c r="H34" s="343"/>
      <c r="I34" s="347"/>
      <c r="J34" s="348"/>
      <c r="K34" s="348"/>
      <c r="L34" s="348"/>
      <c r="M34" s="349"/>
      <c r="N34" s="352"/>
      <c r="O34" s="353"/>
      <c r="P34" s="353"/>
      <c r="Q34" s="224"/>
      <c r="R34" s="362"/>
      <c r="S34" s="363"/>
      <c r="T34" s="19" t="s">
        <v>8</v>
      </c>
      <c r="U34" s="106"/>
      <c r="V34" s="19" t="s">
        <v>7</v>
      </c>
      <c r="W34" s="20" t="s">
        <v>6</v>
      </c>
      <c r="X34" s="359"/>
      <c r="Y34" s="360"/>
      <c r="Z34" s="361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338"/>
      <c r="B35" s="339"/>
      <c r="C35" s="339"/>
      <c r="D35" s="339"/>
      <c r="E35" s="339"/>
      <c r="F35" s="339"/>
      <c r="G35" s="339"/>
      <c r="H35" s="340"/>
      <c r="I35" s="344"/>
      <c r="J35" s="345"/>
      <c r="K35" s="345"/>
      <c r="L35" s="345"/>
      <c r="M35" s="346"/>
      <c r="N35" s="350"/>
      <c r="O35" s="351"/>
      <c r="P35" s="351"/>
      <c r="Q35" s="223" t="s">
        <v>13</v>
      </c>
      <c r="R35" s="354"/>
      <c r="S35" s="355"/>
      <c r="T35" s="21" t="s">
        <v>8</v>
      </c>
      <c r="U35" s="107"/>
      <c r="V35" s="21" t="s">
        <v>7</v>
      </c>
      <c r="W35" s="22" t="s">
        <v>9</v>
      </c>
      <c r="X35" s="356"/>
      <c r="Y35" s="357"/>
      <c r="Z35" s="358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341"/>
      <c r="B36" s="342"/>
      <c r="C36" s="342"/>
      <c r="D36" s="342"/>
      <c r="E36" s="342"/>
      <c r="F36" s="342"/>
      <c r="G36" s="342"/>
      <c r="H36" s="343"/>
      <c r="I36" s="347"/>
      <c r="J36" s="348"/>
      <c r="K36" s="348"/>
      <c r="L36" s="348"/>
      <c r="M36" s="349"/>
      <c r="N36" s="352"/>
      <c r="O36" s="353"/>
      <c r="P36" s="353"/>
      <c r="Q36" s="224"/>
      <c r="R36" s="362"/>
      <c r="S36" s="363"/>
      <c r="T36" s="19" t="s">
        <v>8</v>
      </c>
      <c r="U36" s="106"/>
      <c r="V36" s="19" t="s">
        <v>7</v>
      </c>
      <c r="W36" s="20" t="s">
        <v>6</v>
      </c>
      <c r="X36" s="359"/>
      <c r="Y36" s="360"/>
      <c r="Z36" s="361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338"/>
      <c r="B37" s="339"/>
      <c r="C37" s="339"/>
      <c r="D37" s="339"/>
      <c r="E37" s="339"/>
      <c r="F37" s="339"/>
      <c r="G37" s="339"/>
      <c r="H37" s="340"/>
      <c r="I37" s="344"/>
      <c r="J37" s="345"/>
      <c r="K37" s="345"/>
      <c r="L37" s="345"/>
      <c r="M37" s="346"/>
      <c r="N37" s="350"/>
      <c r="O37" s="351"/>
      <c r="P37" s="351"/>
      <c r="Q37" s="223" t="s">
        <v>13</v>
      </c>
      <c r="R37" s="354"/>
      <c r="S37" s="355"/>
      <c r="T37" s="21" t="s">
        <v>8</v>
      </c>
      <c r="U37" s="107"/>
      <c r="V37" s="21" t="s">
        <v>7</v>
      </c>
      <c r="W37" s="22" t="s">
        <v>9</v>
      </c>
      <c r="X37" s="356"/>
      <c r="Y37" s="357"/>
      <c r="Z37" s="358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341"/>
      <c r="B38" s="342"/>
      <c r="C38" s="342"/>
      <c r="D38" s="342"/>
      <c r="E38" s="342"/>
      <c r="F38" s="342"/>
      <c r="G38" s="342"/>
      <c r="H38" s="343"/>
      <c r="I38" s="347"/>
      <c r="J38" s="348"/>
      <c r="K38" s="348"/>
      <c r="L38" s="348"/>
      <c r="M38" s="349"/>
      <c r="N38" s="352"/>
      <c r="O38" s="353"/>
      <c r="P38" s="353"/>
      <c r="Q38" s="224"/>
      <c r="R38" s="362"/>
      <c r="S38" s="363"/>
      <c r="T38" s="19" t="s">
        <v>8</v>
      </c>
      <c r="U38" s="106"/>
      <c r="V38" s="19" t="s">
        <v>7</v>
      </c>
      <c r="W38" s="20" t="s">
        <v>6</v>
      </c>
      <c r="X38" s="359"/>
      <c r="Y38" s="360"/>
      <c r="Z38" s="361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257" t="s">
        <v>142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</row>
    <row r="41" spans="1:38" s="1" customFormat="1" ht="30" customHeight="1">
      <c r="A41" s="258" t="s">
        <v>12</v>
      </c>
      <c r="B41" s="259"/>
      <c r="C41" s="258" t="s">
        <v>64</v>
      </c>
      <c r="D41" s="260"/>
      <c r="E41" s="260"/>
      <c r="F41" s="260"/>
      <c r="G41" s="260"/>
      <c r="H41" s="260"/>
      <c r="I41" s="260"/>
      <c r="J41" s="260"/>
      <c r="K41" s="261"/>
      <c r="L41" s="262" t="s">
        <v>11</v>
      </c>
      <c r="M41" s="260"/>
      <c r="N41" s="260"/>
      <c r="O41" s="260"/>
      <c r="P41" s="260"/>
      <c r="Q41" s="260"/>
      <c r="R41" s="260"/>
      <c r="S41" s="260"/>
      <c r="T41" s="261"/>
      <c r="U41" s="263" t="s">
        <v>10</v>
      </c>
      <c r="V41" s="263"/>
      <c r="W41" s="263"/>
      <c r="X41" s="263"/>
      <c r="Y41" s="263"/>
      <c r="Z41" s="263"/>
    </row>
    <row r="42" spans="1:38" s="1" customFormat="1" ht="15" customHeight="1">
      <c r="A42" s="336" t="s">
        <v>38</v>
      </c>
      <c r="B42" s="337"/>
      <c r="C42" s="320" t="s">
        <v>107</v>
      </c>
      <c r="D42" s="321"/>
      <c r="E42" s="321"/>
      <c r="F42" s="321"/>
      <c r="G42" s="321"/>
      <c r="H42" s="321"/>
      <c r="I42" s="321"/>
      <c r="J42" s="321"/>
      <c r="K42" s="322"/>
      <c r="L42" s="326" t="s">
        <v>146</v>
      </c>
      <c r="M42" s="327"/>
      <c r="N42" s="327"/>
      <c r="O42" s="327"/>
      <c r="P42" s="327"/>
      <c r="Q42" s="327"/>
      <c r="R42" s="327"/>
      <c r="S42" s="327"/>
      <c r="T42" s="328"/>
      <c r="U42" s="332">
        <v>2016</v>
      </c>
      <c r="V42" s="333"/>
      <c r="W42" s="85" t="s">
        <v>8</v>
      </c>
      <c r="X42" s="108">
        <v>3</v>
      </c>
      <c r="Y42" s="86" t="s">
        <v>7</v>
      </c>
      <c r="Z42" s="87" t="s">
        <v>9</v>
      </c>
    </row>
    <row r="43" spans="1:38" s="1" customFormat="1" ht="15" customHeight="1">
      <c r="A43" s="336"/>
      <c r="B43" s="337"/>
      <c r="C43" s="323"/>
      <c r="D43" s="324"/>
      <c r="E43" s="324"/>
      <c r="F43" s="324"/>
      <c r="G43" s="324"/>
      <c r="H43" s="324"/>
      <c r="I43" s="324"/>
      <c r="J43" s="324"/>
      <c r="K43" s="325"/>
      <c r="L43" s="329"/>
      <c r="M43" s="330"/>
      <c r="N43" s="330"/>
      <c r="O43" s="330"/>
      <c r="P43" s="330"/>
      <c r="Q43" s="330"/>
      <c r="R43" s="330"/>
      <c r="S43" s="330"/>
      <c r="T43" s="331"/>
      <c r="U43" s="334">
        <v>2018</v>
      </c>
      <c r="V43" s="335"/>
      <c r="W43" s="88" t="s">
        <v>8</v>
      </c>
      <c r="X43" s="109">
        <v>2</v>
      </c>
      <c r="Y43" s="89" t="s">
        <v>7</v>
      </c>
      <c r="Z43" s="90" t="s">
        <v>6</v>
      </c>
    </row>
    <row r="44" spans="1:38" s="1" customFormat="1" ht="15" customHeight="1">
      <c r="A44" s="318" t="s">
        <v>38</v>
      </c>
      <c r="B44" s="319"/>
      <c r="C44" s="320" t="s">
        <v>148</v>
      </c>
      <c r="D44" s="321"/>
      <c r="E44" s="321"/>
      <c r="F44" s="321"/>
      <c r="G44" s="321"/>
      <c r="H44" s="321"/>
      <c r="I44" s="321"/>
      <c r="J44" s="321"/>
      <c r="K44" s="322"/>
      <c r="L44" s="326" t="s">
        <v>108</v>
      </c>
      <c r="M44" s="327"/>
      <c r="N44" s="327"/>
      <c r="O44" s="327"/>
      <c r="P44" s="327"/>
      <c r="Q44" s="327"/>
      <c r="R44" s="327"/>
      <c r="S44" s="327"/>
      <c r="T44" s="328"/>
      <c r="U44" s="332">
        <v>2018</v>
      </c>
      <c r="V44" s="333"/>
      <c r="W44" s="85" t="s">
        <v>8</v>
      </c>
      <c r="X44" s="108">
        <v>4</v>
      </c>
      <c r="Y44" s="86" t="s">
        <v>7</v>
      </c>
      <c r="Z44" s="87" t="s">
        <v>9</v>
      </c>
    </row>
    <row r="45" spans="1:38" s="1" customFormat="1" ht="15" customHeight="1">
      <c r="A45" s="318"/>
      <c r="B45" s="319"/>
      <c r="C45" s="323"/>
      <c r="D45" s="324"/>
      <c r="E45" s="324"/>
      <c r="F45" s="324"/>
      <c r="G45" s="324"/>
      <c r="H45" s="324"/>
      <c r="I45" s="324"/>
      <c r="J45" s="324"/>
      <c r="K45" s="325"/>
      <c r="L45" s="329"/>
      <c r="M45" s="330"/>
      <c r="N45" s="330"/>
      <c r="O45" s="330"/>
      <c r="P45" s="330"/>
      <c r="Q45" s="330"/>
      <c r="R45" s="330"/>
      <c r="S45" s="330"/>
      <c r="T45" s="331"/>
      <c r="U45" s="334">
        <v>2022</v>
      </c>
      <c r="V45" s="335"/>
      <c r="W45" s="88" t="s">
        <v>8</v>
      </c>
      <c r="X45" s="109">
        <v>3</v>
      </c>
      <c r="Y45" s="89" t="s">
        <v>7</v>
      </c>
      <c r="Z45" s="90" t="s">
        <v>6</v>
      </c>
    </row>
    <row r="46" spans="1:38" ht="15" customHeight="1">
      <c r="A46" s="318" t="s">
        <v>38</v>
      </c>
      <c r="B46" s="319"/>
      <c r="C46" s="320" t="s">
        <v>148</v>
      </c>
      <c r="D46" s="321"/>
      <c r="E46" s="321"/>
      <c r="F46" s="321"/>
      <c r="G46" s="321"/>
      <c r="H46" s="321"/>
      <c r="I46" s="321"/>
      <c r="J46" s="321"/>
      <c r="K46" s="322"/>
      <c r="L46" s="326" t="s">
        <v>145</v>
      </c>
      <c r="M46" s="327"/>
      <c r="N46" s="327"/>
      <c r="O46" s="327"/>
      <c r="P46" s="327"/>
      <c r="Q46" s="327"/>
      <c r="R46" s="327"/>
      <c r="S46" s="327"/>
      <c r="T46" s="328"/>
      <c r="U46" s="332">
        <v>2022</v>
      </c>
      <c r="V46" s="333"/>
      <c r="W46" s="85" t="s">
        <v>8</v>
      </c>
      <c r="X46" s="108">
        <v>4</v>
      </c>
      <c r="Y46" s="86" t="s">
        <v>7</v>
      </c>
      <c r="Z46" s="87" t="s">
        <v>9</v>
      </c>
    </row>
    <row r="47" spans="1:38" ht="15" customHeight="1">
      <c r="A47" s="318"/>
      <c r="B47" s="319"/>
      <c r="C47" s="323"/>
      <c r="D47" s="324"/>
      <c r="E47" s="324"/>
      <c r="F47" s="324"/>
      <c r="G47" s="324"/>
      <c r="H47" s="324"/>
      <c r="I47" s="324"/>
      <c r="J47" s="324"/>
      <c r="K47" s="325"/>
      <c r="L47" s="329"/>
      <c r="M47" s="330"/>
      <c r="N47" s="330"/>
      <c r="O47" s="330"/>
      <c r="P47" s="330"/>
      <c r="Q47" s="330"/>
      <c r="R47" s="330"/>
      <c r="S47" s="330"/>
      <c r="T47" s="331"/>
      <c r="U47" s="334">
        <v>2023</v>
      </c>
      <c r="V47" s="335"/>
      <c r="W47" s="88" t="s">
        <v>8</v>
      </c>
      <c r="X47" s="109">
        <v>3</v>
      </c>
      <c r="Y47" s="89" t="s">
        <v>7</v>
      </c>
      <c r="Z47" s="90" t="s">
        <v>6</v>
      </c>
    </row>
    <row r="48" spans="1:38" s="15" customFormat="1" ht="15" customHeight="1">
      <c r="A48" s="297"/>
      <c r="B48" s="298"/>
      <c r="C48" s="299"/>
      <c r="D48" s="300"/>
      <c r="E48" s="300"/>
      <c r="F48" s="300"/>
      <c r="G48" s="300"/>
      <c r="H48" s="300"/>
      <c r="I48" s="300"/>
      <c r="J48" s="300"/>
      <c r="K48" s="301"/>
      <c r="L48" s="305"/>
      <c r="M48" s="306"/>
      <c r="N48" s="306"/>
      <c r="O48" s="306"/>
      <c r="P48" s="306"/>
      <c r="Q48" s="306"/>
      <c r="R48" s="306"/>
      <c r="S48" s="306"/>
      <c r="T48" s="307"/>
      <c r="U48" s="311"/>
      <c r="V48" s="312"/>
      <c r="W48" s="85" t="s">
        <v>8</v>
      </c>
      <c r="X48" s="110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297"/>
      <c r="B49" s="298"/>
      <c r="C49" s="302"/>
      <c r="D49" s="303"/>
      <c r="E49" s="303"/>
      <c r="F49" s="303"/>
      <c r="G49" s="303"/>
      <c r="H49" s="303"/>
      <c r="I49" s="303"/>
      <c r="J49" s="303"/>
      <c r="K49" s="304"/>
      <c r="L49" s="308"/>
      <c r="M49" s="309"/>
      <c r="N49" s="309"/>
      <c r="O49" s="309"/>
      <c r="P49" s="309"/>
      <c r="Q49" s="309"/>
      <c r="R49" s="309"/>
      <c r="S49" s="309"/>
      <c r="T49" s="310"/>
      <c r="U49" s="313"/>
      <c r="V49" s="314"/>
      <c r="W49" s="88" t="s">
        <v>8</v>
      </c>
      <c r="X49" s="111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275" t="s">
        <v>93</v>
      </c>
      <c r="B52" s="276"/>
      <c r="C52" s="276"/>
      <c r="D52" s="276"/>
      <c r="E52" s="276"/>
      <c r="F52" s="277"/>
      <c r="G52" s="315" t="s">
        <v>109</v>
      </c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7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291" t="s">
        <v>110</v>
      </c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3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294" t="s">
        <v>114</v>
      </c>
      <c r="B56" s="295"/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6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294" t="s">
        <v>111</v>
      </c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6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294" t="s">
        <v>112</v>
      </c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6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122" t="s">
        <v>147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mergeCells count="141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I13:J13"/>
    <mergeCell ref="K13:O13"/>
    <mergeCell ref="P13:Q13"/>
    <mergeCell ref="R13:S13"/>
    <mergeCell ref="U13:V13"/>
    <mergeCell ref="X13:Y13"/>
    <mergeCell ref="A20:M20"/>
    <mergeCell ref="N20:Z20"/>
    <mergeCell ref="D13:H13"/>
    <mergeCell ref="A13:C13"/>
    <mergeCell ref="U18:Y18"/>
    <mergeCell ref="A21:G21"/>
    <mergeCell ref="H21:L21"/>
    <mergeCell ref="N21:T21"/>
    <mergeCell ref="U21:Y21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8:G28"/>
    <mergeCell ref="H28:Y28"/>
    <mergeCell ref="A29:Z29"/>
    <mergeCell ref="A30:H30"/>
    <mergeCell ref="I30:M30"/>
    <mergeCell ref="N30:Q30"/>
    <mergeCell ref="R30:W30"/>
    <mergeCell ref="X30:Z30"/>
    <mergeCell ref="A26:G26"/>
    <mergeCell ref="H26:L26"/>
    <mergeCell ref="N26:T26"/>
    <mergeCell ref="U26:Y26"/>
    <mergeCell ref="A27:G27"/>
    <mergeCell ref="H27:L27"/>
    <mergeCell ref="N27:T27"/>
    <mergeCell ref="U27:Y27"/>
    <mergeCell ref="A33:H34"/>
    <mergeCell ref="I33:M34"/>
    <mergeCell ref="N33:P34"/>
    <mergeCell ref="Q33:Q34"/>
    <mergeCell ref="R33:S33"/>
    <mergeCell ref="X33:Z34"/>
    <mergeCell ref="R34:S34"/>
    <mergeCell ref="A31:H32"/>
    <mergeCell ref="I31:M32"/>
    <mergeCell ref="N31:P32"/>
    <mergeCell ref="Q31:Q32"/>
    <mergeCell ref="R31:S31"/>
    <mergeCell ref="X31:Z32"/>
    <mergeCell ref="R32:S32"/>
    <mergeCell ref="A37:H38"/>
    <mergeCell ref="I37:M38"/>
    <mergeCell ref="N37:P38"/>
    <mergeCell ref="Q37:Q38"/>
    <mergeCell ref="R37:S37"/>
    <mergeCell ref="X37:Z38"/>
    <mergeCell ref="R38:S38"/>
    <mergeCell ref="A35:H36"/>
    <mergeCell ref="I35:M36"/>
    <mergeCell ref="N35:P36"/>
    <mergeCell ref="Q35:Q36"/>
    <mergeCell ref="R35:S35"/>
    <mergeCell ref="X35:Z36"/>
    <mergeCell ref="R36:S36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54:Z54"/>
    <mergeCell ref="A56:Z56"/>
    <mergeCell ref="A59:Z59"/>
    <mergeCell ref="A62:Z62"/>
    <mergeCell ref="A67:Z68"/>
    <mergeCell ref="A48:B49"/>
    <mergeCell ref="C48:K49"/>
    <mergeCell ref="L48:T49"/>
    <mergeCell ref="U48:V48"/>
    <mergeCell ref="U49:V49"/>
    <mergeCell ref="A52:F52"/>
    <mergeCell ref="G52:Z52"/>
  </mergeCells>
  <phoneticPr fontId="1"/>
  <dataValidations count="4">
    <dataValidation type="list" allowBlank="1" showInputMessage="1" showErrorMessage="1" sqref="BC18 BC15:BC16" xr:uid="{69A233C3-ADB6-46FD-9625-D3CAA860EE44}">
      <formula1>"　"</formula1>
    </dataValidation>
    <dataValidation type="list" allowBlank="1" showInputMessage="1" showErrorMessage="1" sqref="BC2" xr:uid="{FDEE2A48-E47B-4A4F-8A6D-696CA0A52682}">
      <formula1>"a,b"</formula1>
    </dataValidation>
    <dataValidation type="whole" allowBlank="1" showErrorMessage="1" error="1~12の数字を入力してください" sqref="W3" xr:uid="{7E735F1F-8AFB-46AD-A90A-E362254EE7D4}">
      <formula1>1</formula1>
      <formula2>12</formula2>
    </dataValidation>
    <dataValidation type="list" allowBlank="1" showInputMessage="1" showErrorMessage="1" sqref="AZ13" xr:uid="{23218933-F897-4BCC-8D45-C07BFAE53CE8}">
      <formula1>"aaaaaaaaaaaaaaaaaaaaaaa"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594EF2A-9CE7-42C6-9AF1-DA2FCD5802F0}">
          <x14:formula1>
            <xm:f>リスト!$U$2:$U$12</xm:f>
          </x14:formula1>
          <xm:sqref>U17:W17</xm:sqref>
        </x14:dataValidation>
        <x14:dataValidation type="list" allowBlank="1" showInputMessage="1" showErrorMessage="1" xr:uid="{4C639DA3-1475-408A-9CA2-50683954F8F0}">
          <x14:formula1>
            <xm:f>リスト!$G$3:$G$5</xm:f>
          </x14:formula1>
          <xm:sqref>X39:Z39 X50:Z51 X53:Z63</xm:sqref>
        </x14:dataValidation>
        <x14:dataValidation type="list" allowBlank="1" showInputMessage="1" showErrorMessage="1" xr:uid="{7086A2CF-9F11-416A-9A25-6E9CFFD8AA1E}">
          <x14:formula1>
            <xm:f>リスト!$J$2:$J$4</xm:f>
          </x14:formula1>
          <xm:sqref>A42:B43</xm:sqref>
        </x14:dataValidation>
        <x14:dataValidation type="list" allowBlank="1" showInputMessage="1" showErrorMessage="1" xr:uid="{159D1F27-A2BE-4D0A-B55D-3DCA4044AF4B}">
          <x14:formula1>
            <xm:f>リスト!$G$2:$G$5</xm:f>
          </x14:formula1>
          <xm:sqref>X31:Z38</xm:sqref>
        </x14:dataValidation>
        <x14:dataValidation type="list" allowBlank="1" showInputMessage="1" showErrorMessage="1" xr:uid="{5B4DD406-298C-4E28-B300-0EA34C2F57B5}">
          <x14:formula1>
            <xm:f>リスト!$O$2:$O$5</xm:f>
          </x14:formula1>
          <xm:sqref>X12:Z12</xm:sqref>
        </x14:dataValidation>
        <x14:dataValidation type="list" allowBlank="1" showInputMessage="1" showErrorMessage="1" xr:uid="{E5CD7409-D6C1-47AB-90E7-925AA6922810}">
          <x14:formula1>
            <xm:f>リスト!$J$3:$J$4</xm:f>
          </x14:formula1>
          <xm:sqref>A44:B49</xm:sqref>
        </x14:dataValidation>
        <x14:dataValidation type="list" allowBlank="1" showInputMessage="1" showErrorMessage="1" errorTitle="リストから選択してください。" xr:uid="{788D5D12-5544-4CDF-8190-D4035F2A3ECD}">
          <x14:formula1>
            <xm:f>リスト!$A$2:$A$13</xm:f>
          </x14:formula1>
          <xm:sqref>D17:J17</xm:sqref>
        </x14:dataValidation>
        <x14:dataValidation type="list" allowBlank="1" showInputMessage="1" showErrorMessage="1" xr:uid="{1A7862E7-0ED7-4B7C-98DA-CF7CAAA0A66A}">
          <x14:formula1>
            <xm:f>リスト!$D$2:$D$6</xm:f>
          </x14:formula1>
          <xm:sqref>K13:O13</xm:sqref>
        </x14:dataValidation>
        <x14:dataValidation type="list" allowBlank="1" showInputMessage="1" showErrorMessage="1" xr:uid="{E0B92B8B-2DD8-4F35-9DDF-B98028EA1D87}">
          <x14:formula1>
            <xm:f>リスト!$S$2:$S$13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2"/>
  <dimension ref="A1:V50"/>
  <sheetViews>
    <sheetView topLeftCell="G1" workbookViewId="0">
      <selection activeCell="S3" sqref="S3"/>
    </sheetView>
  </sheetViews>
  <sheetFormatPr defaultColWidth="9" defaultRowHeight="13.5"/>
  <cols>
    <col min="1" max="1" width="26.875" style="1" bestFit="1" customWidth="1"/>
    <col min="2" max="2" width="11.875" style="1" bestFit="1" customWidth="1"/>
    <col min="3" max="3" width="9" style="1"/>
    <col min="4" max="4" width="34.875" style="1" bestFit="1" customWidth="1"/>
    <col min="5" max="5" width="17" style="1" customWidth="1"/>
    <col min="6" max="6" width="9" style="1"/>
    <col min="7" max="7" width="15.125" style="1" bestFit="1" customWidth="1"/>
    <col min="8" max="8" width="13.125" style="33" bestFit="1" customWidth="1"/>
    <col min="9" max="12" width="9" style="1"/>
    <col min="13" max="13" width="15.125" style="1" bestFit="1" customWidth="1"/>
    <col min="14" max="21" width="9" style="1"/>
    <col min="22" max="22" width="9.5" style="1" bestFit="1" customWidth="1"/>
    <col min="23" max="16384" width="9" style="1"/>
  </cols>
  <sheetData>
    <row r="1" spans="1:22">
      <c r="A1" s="40" t="s">
        <v>21</v>
      </c>
      <c r="B1" s="41" t="s">
        <v>119</v>
      </c>
      <c r="D1" s="2" t="s">
        <v>25</v>
      </c>
      <c r="G1" s="2" t="s">
        <v>26</v>
      </c>
      <c r="J1" s="2" t="s">
        <v>37</v>
      </c>
      <c r="L1" s="2" t="s">
        <v>76</v>
      </c>
      <c r="M1" s="115" t="s">
        <v>41</v>
      </c>
      <c r="O1" s="2" t="s">
        <v>52</v>
      </c>
      <c r="Q1" s="2" t="s">
        <v>62</v>
      </c>
      <c r="S1" s="2" t="s">
        <v>77</v>
      </c>
      <c r="U1" s="2" t="s">
        <v>78</v>
      </c>
      <c r="V1" s="2" t="s">
        <v>149</v>
      </c>
    </row>
    <row r="2" spans="1:22" ht="15.75" customHeight="1">
      <c r="A2" s="35" t="s">
        <v>83</v>
      </c>
      <c r="B2" s="37" t="s">
        <v>129</v>
      </c>
      <c r="D2" s="112" t="s">
        <v>84</v>
      </c>
      <c r="G2" s="4" t="s">
        <v>79</v>
      </c>
      <c r="J2" s="5" t="s">
        <v>79</v>
      </c>
      <c r="L2" s="5" t="s">
        <v>79</v>
      </c>
      <c r="M2" s="36" t="s">
        <v>42</v>
      </c>
      <c r="O2" s="4" t="s">
        <v>84</v>
      </c>
      <c r="Q2" s="5" t="s">
        <v>79</v>
      </c>
      <c r="S2" s="5" t="s">
        <v>79</v>
      </c>
      <c r="U2" s="5" t="s">
        <v>79</v>
      </c>
      <c r="V2" s="3">
        <v>2023</v>
      </c>
    </row>
    <row r="3" spans="1:22" ht="15.75" customHeight="1">
      <c r="A3" s="35" t="s">
        <v>133</v>
      </c>
      <c r="B3" s="37">
        <v>24</v>
      </c>
      <c r="D3" s="113" t="s">
        <v>138</v>
      </c>
      <c r="G3" s="3" t="s">
        <v>27</v>
      </c>
      <c r="J3" s="3" t="s">
        <v>38</v>
      </c>
      <c r="L3" s="3">
        <v>2007</v>
      </c>
      <c r="M3" s="116">
        <v>1</v>
      </c>
      <c r="O3" s="3" t="s">
        <v>30</v>
      </c>
      <c r="Q3" s="3" t="s">
        <v>63</v>
      </c>
      <c r="S3" s="3">
        <v>2023</v>
      </c>
      <c r="U3" s="3">
        <v>2024</v>
      </c>
      <c r="V3" s="3">
        <v>2024</v>
      </c>
    </row>
    <row r="4" spans="1:22">
      <c r="A4" s="35" t="s">
        <v>134</v>
      </c>
      <c r="B4" s="37">
        <v>24</v>
      </c>
      <c r="D4" s="113" t="s">
        <v>140</v>
      </c>
      <c r="G4" s="3" t="s">
        <v>29</v>
      </c>
      <c r="J4" s="3" t="s">
        <v>39</v>
      </c>
      <c r="L4" s="3">
        <v>2006</v>
      </c>
      <c r="M4" s="116">
        <v>2</v>
      </c>
      <c r="O4" s="3" t="s">
        <v>53</v>
      </c>
      <c r="Q4" s="3" t="s">
        <v>65</v>
      </c>
      <c r="S4" s="3">
        <v>2022</v>
      </c>
      <c r="U4" s="3">
        <v>2025</v>
      </c>
      <c r="V4" s="3">
        <v>2025</v>
      </c>
    </row>
    <row r="5" spans="1:22" ht="19.5" customHeight="1">
      <c r="A5" s="36" t="s">
        <v>51</v>
      </c>
      <c r="B5" s="37">
        <v>48</v>
      </c>
      <c r="D5" s="113" t="s">
        <v>139</v>
      </c>
      <c r="G5" s="3" t="s">
        <v>28</v>
      </c>
      <c r="L5" s="3">
        <v>2005</v>
      </c>
      <c r="M5" s="116">
        <v>3</v>
      </c>
      <c r="O5" s="3" t="s">
        <v>54</v>
      </c>
      <c r="S5" s="3">
        <f>S4-1</f>
        <v>2021</v>
      </c>
      <c r="U5" s="3">
        <v>2026</v>
      </c>
    </row>
    <row r="6" spans="1:22">
      <c r="A6" s="36" t="s">
        <v>50</v>
      </c>
      <c r="B6" s="37">
        <v>72</v>
      </c>
      <c r="D6" s="114" t="s">
        <v>141</v>
      </c>
      <c r="L6" s="3">
        <v>2004</v>
      </c>
      <c r="S6" s="3">
        <f t="shared" ref="S6:S13" si="0">S5-1</f>
        <v>2020</v>
      </c>
      <c r="U6" s="3">
        <v>2027</v>
      </c>
    </row>
    <row r="7" spans="1:22">
      <c r="A7" s="36" t="s">
        <v>31</v>
      </c>
      <c r="B7" s="37">
        <v>24</v>
      </c>
      <c r="L7" s="3">
        <v>2003</v>
      </c>
      <c r="S7" s="3">
        <f t="shared" si="0"/>
        <v>2019</v>
      </c>
      <c r="U7" s="3">
        <v>2028</v>
      </c>
    </row>
    <row r="8" spans="1:22">
      <c r="A8" s="36" t="s">
        <v>49</v>
      </c>
      <c r="B8" s="37">
        <v>36</v>
      </c>
      <c r="L8" s="3">
        <v>2002</v>
      </c>
      <c r="S8" s="3">
        <f t="shared" si="0"/>
        <v>2018</v>
      </c>
      <c r="U8" s="3">
        <v>2029</v>
      </c>
    </row>
    <row r="9" spans="1:22">
      <c r="A9" s="36" t="s">
        <v>48</v>
      </c>
      <c r="B9" s="37">
        <v>48</v>
      </c>
      <c r="L9" s="3">
        <v>2001</v>
      </c>
      <c r="S9" s="3">
        <f t="shared" si="0"/>
        <v>2017</v>
      </c>
      <c r="U9" s="3">
        <v>2030</v>
      </c>
    </row>
    <row r="10" spans="1:22">
      <c r="A10" s="36" t="s">
        <v>44</v>
      </c>
      <c r="B10" s="37">
        <v>60</v>
      </c>
      <c r="L10" s="3">
        <v>2000</v>
      </c>
      <c r="S10" s="3">
        <f t="shared" si="0"/>
        <v>2016</v>
      </c>
      <c r="U10" s="3">
        <v>2031</v>
      </c>
    </row>
    <row r="11" spans="1:22">
      <c r="A11" s="36" t="s">
        <v>126</v>
      </c>
      <c r="B11" s="37">
        <v>48</v>
      </c>
      <c r="L11" s="3">
        <v>1999</v>
      </c>
      <c r="S11" s="3">
        <f t="shared" si="0"/>
        <v>2015</v>
      </c>
      <c r="U11" s="3">
        <v>2032</v>
      </c>
    </row>
    <row r="12" spans="1:22">
      <c r="A12" s="36" t="s">
        <v>127</v>
      </c>
      <c r="B12" s="37">
        <v>24</v>
      </c>
      <c r="L12" s="3">
        <v>1998</v>
      </c>
      <c r="S12" s="3">
        <f t="shared" si="0"/>
        <v>2014</v>
      </c>
      <c r="U12" s="3">
        <v>2033</v>
      </c>
    </row>
    <row r="13" spans="1:22">
      <c r="A13" s="38" t="s">
        <v>128</v>
      </c>
      <c r="B13" s="39">
        <v>36</v>
      </c>
      <c r="L13" s="3">
        <v>1997</v>
      </c>
      <c r="S13" s="3">
        <f t="shared" si="0"/>
        <v>2013</v>
      </c>
    </row>
    <row r="14" spans="1:22">
      <c r="L14" s="3">
        <v>1996</v>
      </c>
      <c r="S14" s="6"/>
    </row>
    <row r="15" spans="1:22">
      <c r="L15" s="3">
        <v>1995</v>
      </c>
    </row>
    <row r="16" spans="1:22">
      <c r="A16" s="434" t="s">
        <v>98</v>
      </c>
      <c r="B16" s="435"/>
      <c r="D16" s="434" t="s">
        <v>121</v>
      </c>
      <c r="E16" s="435"/>
      <c r="G16" s="434" t="s">
        <v>120</v>
      </c>
      <c r="H16" s="435"/>
      <c r="L16" s="3">
        <v>1994</v>
      </c>
    </row>
    <row r="17" spans="1:12">
      <c r="A17" s="30" t="s">
        <v>99</v>
      </c>
      <c r="B17" s="30" t="str">
        <f>'願書（様式1）'!D12&amp;"/"&amp;'願書（様式1）'!H12&amp;"/"&amp;'願書（様式1）'!K12</f>
        <v>▼CLICK HERE▼//</v>
      </c>
      <c r="D17" s="30" t="s">
        <v>68</v>
      </c>
      <c r="E17" s="30" t="str">
        <f>'願書（様式1）'!O17&amp;"/"&amp;'願書（様式1）'!S17</f>
        <v>▼CLICK HERE▼/</v>
      </c>
      <c r="G17" s="30" t="s">
        <v>122</v>
      </c>
      <c r="H17" s="34" t="str">
        <f>VLOOKUP('願書（様式1）'!D17,テーブル1[],2,FALSE)</f>
        <v>error</v>
      </c>
      <c r="L17" s="3">
        <v>1993</v>
      </c>
    </row>
    <row r="18" spans="1:12">
      <c r="A18" s="30" t="s">
        <v>100</v>
      </c>
      <c r="B18" s="31">
        <v>45017</v>
      </c>
      <c r="D18" s="30" t="s">
        <v>118</v>
      </c>
      <c r="E18" s="31" t="str">
        <f>'願書（様式1）'!U17&amp;"/"&amp;'願書（様式1）'!Y17</f>
        <v>▼CLICK HERE▼/</v>
      </c>
      <c r="G18" s="30" t="s">
        <v>123</v>
      </c>
      <c r="H18" s="34">
        <f>IFERROR(E19,0)</f>
        <v>0</v>
      </c>
      <c r="L18" s="3">
        <v>1992</v>
      </c>
    </row>
    <row r="19" spans="1:12">
      <c r="A19" s="30" t="s">
        <v>101</v>
      </c>
      <c r="B19" s="30" t="e">
        <f>DATEDIF(B17,B18,"Y")</f>
        <v>#VALUE!</v>
      </c>
      <c r="D19" s="30" t="s">
        <v>119</v>
      </c>
      <c r="E19" s="30" t="e">
        <f>DATEDIF(E17,E18,"m")+1</f>
        <v>#VALUE!</v>
      </c>
      <c r="G19" s="30" t="s">
        <v>124</v>
      </c>
      <c r="H19" s="34" t="str">
        <f>IF(H17=H18,"","★")</f>
        <v>★</v>
      </c>
      <c r="L19" s="3">
        <v>1991</v>
      </c>
    </row>
    <row r="20" spans="1:12" ht="14.25" thickBot="1">
      <c r="L20" s="3">
        <v>1990</v>
      </c>
    </row>
    <row r="21" spans="1:12" ht="14.25" thickBot="1">
      <c r="B21" s="32"/>
      <c r="L21" s="3">
        <v>1989</v>
      </c>
    </row>
    <row r="22" spans="1:12">
      <c r="L22" s="3">
        <v>1988</v>
      </c>
    </row>
    <row r="23" spans="1:12">
      <c r="L23" s="3">
        <v>1987</v>
      </c>
    </row>
    <row r="24" spans="1:12">
      <c r="L24" s="3">
        <v>1986</v>
      </c>
    </row>
    <row r="25" spans="1:12">
      <c r="L25" s="3">
        <v>1985</v>
      </c>
    </row>
    <row r="26" spans="1:12">
      <c r="L26" s="3">
        <v>1984</v>
      </c>
    </row>
    <row r="27" spans="1:12">
      <c r="L27" s="3">
        <v>1983</v>
      </c>
    </row>
    <row r="28" spans="1:12">
      <c r="L28" s="3">
        <v>1982</v>
      </c>
    </row>
    <row r="29" spans="1:12">
      <c r="L29" s="3">
        <v>1981</v>
      </c>
    </row>
    <row r="30" spans="1:12">
      <c r="L30" s="3">
        <v>1980</v>
      </c>
    </row>
    <row r="31" spans="1:12">
      <c r="L31" s="3">
        <v>1979</v>
      </c>
    </row>
    <row r="32" spans="1:12">
      <c r="L32" s="3">
        <v>1978</v>
      </c>
    </row>
    <row r="33" spans="12:12">
      <c r="L33" s="3">
        <v>1977</v>
      </c>
    </row>
    <row r="34" spans="12:12">
      <c r="L34" s="3">
        <v>1976</v>
      </c>
    </row>
    <row r="35" spans="12:12">
      <c r="L35" s="3">
        <v>1975</v>
      </c>
    </row>
    <row r="36" spans="12:12">
      <c r="L36" s="3">
        <v>1974</v>
      </c>
    </row>
    <row r="37" spans="12:12">
      <c r="L37" s="3">
        <v>1973</v>
      </c>
    </row>
    <row r="38" spans="12:12">
      <c r="L38" s="3">
        <v>1972</v>
      </c>
    </row>
    <row r="39" spans="12:12">
      <c r="L39" s="3">
        <v>1971</v>
      </c>
    </row>
    <row r="40" spans="12:12">
      <c r="L40" s="3">
        <v>1970</v>
      </c>
    </row>
    <row r="41" spans="12:12">
      <c r="L41" s="3">
        <v>1969</v>
      </c>
    </row>
    <row r="42" spans="12:12">
      <c r="L42" s="3">
        <v>1968</v>
      </c>
    </row>
    <row r="43" spans="12:12">
      <c r="L43" s="3">
        <v>1967</v>
      </c>
    </row>
    <row r="44" spans="12:12">
      <c r="L44" s="3">
        <v>1966</v>
      </c>
    </row>
    <row r="45" spans="12:12">
      <c r="L45" s="3">
        <v>1965</v>
      </c>
    </row>
    <row r="46" spans="12:12">
      <c r="L46" s="3">
        <v>1964</v>
      </c>
    </row>
    <row r="47" spans="12:12">
      <c r="L47" s="3">
        <v>1963</v>
      </c>
    </row>
    <row r="48" spans="12:12">
      <c r="L48" s="3">
        <v>1962</v>
      </c>
    </row>
    <row r="49" spans="12:12">
      <c r="L49" s="3">
        <v>1961</v>
      </c>
    </row>
    <row r="50" spans="12:12">
      <c r="L50" s="3">
        <v>1960</v>
      </c>
    </row>
  </sheetData>
  <sortState ref="L3:L50">
    <sortCondition descending="1" ref="L3:L50"/>
  </sortState>
  <mergeCells count="3">
    <mergeCell ref="A16:B16"/>
    <mergeCell ref="D16:E16"/>
    <mergeCell ref="G16:H16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願書（様式1）</vt:lpstr>
      <vt:lpstr>【記入例】願書（様式1）</vt:lpstr>
      <vt:lpstr>リスト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2023-05-23T07:36:47Z</dcterms:modified>
</cp:coreProperties>
</file>